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226FCB2E-E9DA-4D29-8973-4D3C380F92BF}" xr6:coauthVersionLast="45" xr6:coauthVersionMax="45" xr10:uidLastSave="{00000000-0000-0000-0000-000000000000}"/>
  <workbookProtection workbookAlgorithmName="SHA-512" workbookHashValue="GX14u1jW791DVDQDEJBsWq1KR7fe9uxZ9pz3XxjqK2XDqXYgLDfz/70jBQkPdVXMB191ZPSb5zfgJEdfc/Rk1Q==" workbookSaltValue="cVfwx/5SrnAwl2hnvKoIBA==" workbookSpinCount="100000" lockStructure="1"/>
  <bookViews>
    <workbookView xWindow="-120" yWindow="-120" windowWidth="29040" windowHeight="15840" xr2:uid="{8AB8E952-3C6F-4341-B5C1-D5116FA77189}"/>
  </bookViews>
  <sheets>
    <sheet name="Load Profile" sheetId="1" r:id="rId1"/>
    <sheet name="List Master" sheetId="2" state="hidden" r:id="rId2"/>
  </sheets>
  <definedNames>
    <definedName name="_xlnm._FilterDatabase" localSheetId="1" hidden="1">'List Master'!$A$1:$I$1</definedName>
    <definedName name="_xlnm._FilterDatabase" localSheetId="0" hidden="1">'Load Profile'!$C$2:$L$150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1" i="1" l="1"/>
  <c r="K111" i="1"/>
  <c r="K110" i="1"/>
  <c r="L109" i="1"/>
  <c r="K10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L110" i="1" s="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 r="L112" i="1" l="1"/>
  <c r="L108" i="1"/>
  <c r="K112" i="1"/>
  <c r="K108" i="1"/>
  <c r="K114" i="1" l="1"/>
  <c r="L114" i="1"/>
</calcChain>
</file>

<file path=xl/sharedStrings.xml><?xml version="1.0" encoding="utf-8"?>
<sst xmlns="http://schemas.openxmlformats.org/spreadsheetml/2006/main" count="208" uniqueCount="164">
  <si>
    <r>
      <t xml:space="preserve">Please list all items that  will be serviced by the electrical system and their estimated usage frequency. This will form the basis of the energy system designed for you by </t>
    </r>
    <r>
      <rPr>
        <b/>
        <u/>
        <sz val="11"/>
        <color rgb="FF000000"/>
        <rFont val="Calibri"/>
        <family val="2"/>
      </rPr>
      <t>Ballarat Solar Panels.</t>
    </r>
    <r>
      <rPr>
        <b/>
        <sz val="11"/>
        <color indexed="8"/>
        <rFont val="Calibri"/>
        <family val="2"/>
      </rPr>
      <t xml:space="preserve"> 
To ensure your needs are effectively catered for, it is important to include all current and planned electrical items, and to be as detailed as possible for the stand-alone power system to handle the anticipated laod.                                                                                                             
(If details are yet to be finalised due to unconfirmed building plans or early stages of quoting process, please include the most information possible).</t>
    </r>
  </si>
  <si>
    <t>Room</t>
  </si>
  <si>
    <t xml:space="preserve">Appliance                          </t>
  </si>
  <si>
    <t>Qty</t>
  </si>
  <si>
    <t>Power in Watts (W)</t>
  </si>
  <si>
    <t>Your Estimated Usage</t>
  </si>
  <si>
    <t>Summer Energy (Wh/day)</t>
  </si>
  <si>
    <t>Winter Energy (Wh/day)</t>
  </si>
  <si>
    <t>Days per Week</t>
  </si>
  <si>
    <t>Hours per Day (Summer)</t>
  </si>
  <si>
    <t>Duty Cycle</t>
  </si>
  <si>
    <t>Hours per Day (Winter)</t>
  </si>
  <si>
    <t>Kitchen</t>
  </si>
  <si>
    <t>Laundry, Cleaning &amp; Utilities</t>
  </si>
  <si>
    <t>Bedrooms</t>
  </si>
  <si>
    <t>Office</t>
  </si>
  <si>
    <t>Entertainment</t>
  </si>
  <si>
    <t>Heating &amp; Cooling</t>
  </si>
  <si>
    <t>Bathrooms</t>
  </si>
  <si>
    <t>Lighting</t>
  </si>
  <si>
    <t>Shed</t>
  </si>
  <si>
    <t>Comments</t>
  </si>
  <si>
    <t>e.g. Bathroom Other - Bathroom Radio</t>
  </si>
  <si>
    <t>CUSTOMER ACKNOWLEDGEMENT
1) I acknowledge that the information supplied in this Load Profile Form is a true representation of the electrical appliances and use for the property being considered.
2) I understand that the Solar, Inverter, Battery and Generator system is being designed using the information contained in this from.
3) I understand that in the event additional use or use of different appliances to what is listed occurs, that the system may perform differently. This may include additional run time for the generator or spaced appliance usage so as not to exceed the inverter capacity at any given time.
4) That the system can move into protection mode and possibly shut down if the generator is unable to operate, whether due to excessive load, a poor quality generator, poor maintenance or lack of fuel.</t>
  </si>
  <si>
    <t>Hot Water Correction (Heat Pump System or Gas Used?)</t>
  </si>
  <si>
    <t>Hot Water Usage Shower</t>
  </si>
  <si>
    <t>Hot Water Usage Bath</t>
  </si>
  <si>
    <t>Hot Water Usage Both</t>
  </si>
  <si>
    <t xml:space="preserve">HWS Energy Factor (CoP from HWS) </t>
  </si>
  <si>
    <t>Final</t>
  </si>
  <si>
    <t>Entertainment &amp; Loungeroom</t>
  </si>
  <si>
    <t>Breadmaker</t>
  </si>
  <si>
    <t>Dryer (Heat Pump Type)</t>
  </si>
  <si>
    <t>Bedroom Other - Outline Below</t>
  </si>
  <si>
    <t>Ceiling Fan</t>
  </si>
  <si>
    <t>Amazon Alexa</t>
  </si>
  <si>
    <t>Air Conditioner - Evaporative Cooler</t>
  </si>
  <si>
    <t>Bathroom Extractor Fan</t>
  </si>
  <si>
    <t>Air Compressor</t>
  </si>
  <si>
    <t>Individual Lighting - Outline Below</t>
  </si>
  <si>
    <t>Ceiling Fans</t>
  </si>
  <si>
    <t>Dryer (Normal)</t>
  </si>
  <si>
    <t>Charger - Laptop</t>
  </si>
  <si>
    <t>Apple TV</t>
  </si>
  <si>
    <t>Air Conditioner - Portable</t>
  </si>
  <si>
    <t>Bathrooms Other - Outline Below</t>
  </si>
  <si>
    <t>Angle Grinder</t>
  </si>
  <si>
    <t>Total Lighting on Plan</t>
  </si>
  <si>
    <t>Chest freezer(S)</t>
  </si>
  <si>
    <t>Hot Water (Electric Boost)</t>
  </si>
  <si>
    <t>Charger - Miscellaneous - Outline Below</t>
  </si>
  <si>
    <t>BBQ Drinks Fridge</t>
  </si>
  <si>
    <t>Air Conditioner - Split system</t>
  </si>
  <si>
    <t>Baths Per Week</t>
  </si>
  <si>
    <t>Arc Welder</t>
  </si>
  <si>
    <t>Coffee Grinder</t>
  </si>
  <si>
    <t>Hot Water (Gas)</t>
  </si>
  <si>
    <t>Charger - Mobile</t>
  </si>
  <si>
    <t>BBQ Rangehood</t>
  </si>
  <si>
    <t>Heat Transfer Fan</t>
  </si>
  <si>
    <t>Electric Shaver</t>
  </si>
  <si>
    <t>Car Hoist</t>
  </si>
  <si>
    <t>Coffee Machine</t>
  </si>
  <si>
    <t>Hot Water (Heat Pump)</t>
  </si>
  <si>
    <t>Charger - Tablet</t>
  </si>
  <si>
    <t>Bluetooth Speaker</t>
  </si>
  <si>
    <t>Heater - Gas Hydronic Radiator</t>
  </si>
  <si>
    <t>Electric Toothbrush</t>
  </si>
  <si>
    <t>Cordless Tools Total</t>
  </si>
  <si>
    <t>Dishwasher</t>
  </si>
  <si>
    <t>Hot Water (Resistive Element)</t>
  </si>
  <si>
    <t>Desktop PC power supply</t>
  </si>
  <si>
    <t>Ceiling fan</t>
  </si>
  <si>
    <t>Heater - Other</t>
  </si>
  <si>
    <t>Hair Dryer</t>
  </si>
  <si>
    <t>Drill</t>
  </si>
  <si>
    <t>Electric (Ceramic) Cooktop</t>
  </si>
  <si>
    <t>Hot Water (Solar PV)</t>
  </si>
  <si>
    <t>Electric Blanket</t>
  </si>
  <si>
    <t>Lighting (Fluro)</t>
  </si>
  <si>
    <t>Slab Heating (Electric)</t>
  </si>
  <si>
    <t>Hair Straightener</t>
  </si>
  <si>
    <t>Drill Press</t>
  </si>
  <si>
    <t>Electric (Induction) Cooktop</t>
  </si>
  <si>
    <t>Hot Water (Solar Thermal)</t>
  </si>
  <si>
    <t>Lamps</t>
  </si>
  <si>
    <t>Lighting (LED)</t>
  </si>
  <si>
    <t>Slab Heating (Gas)</t>
  </si>
  <si>
    <t>Heat Lamp</t>
  </si>
  <si>
    <t>Farming Equipment</t>
  </si>
  <si>
    <t>Electric (Resistive Element) Cooktop</t>
  </si>
  <si>
    <t xml:space="preserve">Iron </t>
  </si>
  <si>
    <t>Lighting (Other)</t>
  </si>
  <si>
    <t>Slab Heating (Heat Pump)</t>
  </si>
  <si>
    <t>Hi Bay Lights</t>
  </si>
  <si>
    <t>Electric Oven</t>
  </si>
  <si>
    <t>Laundry, Cleaning &amp; Utilities Other - Outline Below</t>
  </si>
  <si>
    <t>Lighting (see total lighting requirements below)</t>
  </si>
  <si>
    <t>Slab Heating (Wood Boiler)</t>
  </si>
  <si>
    <t>Lathe</t>
  </si>
  <si>
    <t>Electric Oven (with pyrolytic function)</t>
  </si>
  <si>
    <t>Modem</t>
  </si>
  <si>
    <t>DVD</t>
  </si>
  <si>
    <t>Wood Heater Fan</t>
  </si>
  <si>
    <t>Electric Whisk</t>
  </si>
  <si>
    <t>Office Other - Outline Below</t>
  </si>
  <si>
    <t>Entertainment and Loungeroom Other - Outline Below</t>
  </si>
  <si>
    <t>Freezer</t>
  </si>
  <si>
    <t>TV</t>
  </si>
  <si>
    <t>PC Monitors</t>
  </si>
  <si>
    <t>Electric Musical Instruments - Outline Below</t>
  </si>
  <si>
    <t>Showering (Total Minutes of Showering for the House)</t>
  </si>
  <si>
    <t>Fridge</t>
  </si>
  <si>
    <t>Printer</t>
  </si>
  <si>
    <t>External Lighting</t>
  </si>
  <si>
    <t>Food Processor</t>
  </si>
  <si>
    <t>Miscellaneous Charging</t>
  </si>
  <si>
    <t>Radio</t>
  </si>
  <si>
    <t>Google Home</t>
  </si>
  <si>
    <t>Machinery</t>
  </si>
  <si>
    <t>Kettle</t>
  </si>
  <si>
    <t>Other</t>
  </si>
  <si>
    <t>Scanner</t>
  </si>
  <si>
    <t>Mig Welder</t>
  </si>
  <si>
    <t>Kitchen Other - Outline Below</t>
  </si>
  <si>
    <t>Pump - Bore</t>
  </si>
  <si>
    <t>Widescreen TV</t>
  </si>
  <si>
    <t>Milling Machine</t>
  </si>
  <si>
    <t>Pump - Septic</t>
  </si>
  <si>
    <t>Mitre Saw</t>
  </si>
  <si>
    <t>Pump - Stock</t>
  </si>
  <si>
    <t>Sander</t>
  </si>
  <si>
    <t>Pump - Water</t>
  </si>
  <si>
    <t>Shed Other - Outline Below</t>
  </si>
  <si>
    <t>Rainwater Filtration</t>
  </si>
  <si>
    <t>PC/Gaming</t>
  </si>
  <si>
    <t>Table Saw</t>
  </si>
  <si>
    <t>Microwave</t>
  </si>
  <si>
    <t>Sewing Machine</t>
  </si>
  <si>
    <t>Phone Charging</t>
  </si>
  <si>
    <t>Tools</t>
  </si>
  <si>
    <t>Microwave (Inverter type)</t>
  </si>
  <si>
    <t>Vacuum</t>
  </si>
  <si>
    <t>Pool Heater</t>
  </si>
  <si>
    <t>Track Saw</t>
  </si>
  <si>
    <t>Pie Maker</t>
  </si>
  <si>
    <t>Washing Machine (Front Loader)</t>
  </si>
  <si>
    <t>Pool Pump</t>
  </si>
  <si>
    <t>Pod Coffee Machine</t>
  </si>
  <si>
    <t>Washing Machine (Top Loader)</t>
  </si>
  <si>
    <t>Smart Speaker</t>
  </si>
  <si>
    <t>Rangehood</t>
  </si>
  <si>
    <t>Soundbar</t>
  </si>
  <si>
    <t>Sandwich Press</t>
  </si>
  <si>
    <t>Spa (Heater and Pump)</t>
  </si>
  <si>
    <t>Slowcooker</t>
  </si>
  <si>
    <t>Spa (Heater)</t>
  </si>
  <si>
    <t>Smoke Alarm</t>
  </si>
  <si>
    <t>Spa (Pump)</t>
  </si>
  <si>
    <t>Toaster (2 slice)</t>
  </si>
  <si>
    <t>Stereo</t>
  </si>
  <si>
    <t>Toaster (4 slice)</t>
  </si>
  <si>
    <t>Tablet Charging</t>
  </si>
  <si>
    <t>Under-counter Winefridge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</si>
</sst>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quot;W&quot;"/>
    <numFmt numFmtId="165" formatCode="_-* #,##0_-;\-* #,##0_-;_-* &quot;-&quot;??_-;_-@_-"/>
    <numFmt numFmtId="166" formatCode="_-* #,##0.0_-;\-* #,##0.0_-;_-* &quot;-&quot;??_-;_-@_-"/>
  </numFmts>
  <fonts count="10" x14ac:knownFonts="1">
    <font>
      <sz val="11"/>
      <color theme="1"/>
      <name val="Calibri"/>
      <family val="2"/>
      <scheme val="minor"/>
    </font>
    <font>
      <sz val="11"/>
      <color indexed="8"/>
      <name val="Calibri"/>
      <family val="2"/>
    </font>
    <font>
      <b/>
      <sz val="11"/>
      <color indexed="8"/>
      <name val="Calibri"/>
      <family val="2"/>
    </font>
    <font>
      <b/>
      <u/>
      <sz val="11"/>
      <color rgb="FF000000"/>
      <name val="Calibri"/>
      <family val="2"/>
    </font>
    <font>
      <b/>
      <sz val="12"/>
      <color theme="0"/>
      <name val="Calibri"/>
      <family val="2"/>
    </font>
    <font>
      <sz val="10"/>
      <color indexed="8"/>
      <name val="Calibri"/>
      <family val="2"/>
    </font>
    <font>
      <b/>
      <sz val="10"/>
      <color indexed="8"/>
      <name val="Calibri"/>
      <family val="2"/>
    </font>
    <font>
      <b/>
      <i/>
      <sz val="11"/>
      <color indexed="8"/>
      <name val="Calibri"/>
      <family val="2"/>
    </font>
    <font>
      <b/>
      <sz val="14"/>
      <name val="Calibri"/>
      <family val="2"/>
    </font>
    <font>
      <sz val="11"/>
      <color rgb="FF000000"/>
      <name val="Calibri"/>
      <family val="2"/>
    </font>
  </fonts>
  <fills count="5">
    <fill>
      <patternFill patternType="none"/>
    </fill>
    <fill>
      <patternFill patternType="gray125"/>
    </fill>
    <fill>
      <patternFill patternType="solid">
        <fgColor rgb="FF317BB7"/>
        <bgColor indexed="64"/>
      </patternFill>
    </fill>
    <fill>
      <patternFill patternType="solid">
        <fgColor rgb="FFBAD5EC"/>
        <bgColor indexed="64"/>
      </patternFill>
    </fill>
    <fill>
      <patternFill patternType="solid">
        <fgColor rgb="FFFEA934"/>
        <bgColor indexed="64"/>
      </patternFill>
    </fill>
  </fills>
  <borders count="1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Protection="0"/>
    <xf numFmtId="43" fontId="1" fillId="0" borderId="0" applyFont="0" applyFill="0" applyBorder="0" applyAlignment="0" applyProtection="0"/>
  </cellStyleXfs>
  <cellXfs count="57">
    <xf numFmtId="0" fontId="0" fillId="0" borderId="0" xfId="0"/>
    <xf numFmtId="0" fontId="1" fillId="0" borderId="0" xfId="1" applyBorder="1" applyAlignment="1">
      <alignment horizontal="left" vertical="top" wrapText="1"/>
    </xf>
    <xf numFmtId="0" fontId="2" fillId="0" borderId="0" xfId="1" applyFont="1" applyBorder="1" applyAlignment="1">
      <alignment horizontal="left" vertical="top" wrapText="1"/>
    </xf>
    <xf numFmtId="49" fontId="4" fillId="2" borderId="6" xfId="1" applyNumberFormat="1" applyFont="1" applyFill="1" applyBorder="1" applyAlignment="1">
      <alignment horizontal="center" vertical="center" wrapText="1"/>
    </xf>
    <xf numFmtId="0" fontId="2" fillId="3" borderId="8" xfId="1" applyFont="1" applyFill="1" applyBorder="1" applyAlignment="1" applyProtection="1">
      <alignment horizontal="left" vertical="top" wrapText="1"/>
      <protection locked="0"/>
    </xf>
    <xf numFmtId="49" fontId="5" fillId="3" borderId="0" xfId="1" applyNumberFormat="1" applyFont="1" applyFill="1" applyBorder="1" applyAlignment="1" applyProtection="1">
      <alignment horizontal="left" vertical="top" wrapText="1"/>
      <protection locked="0"/>
    </xf>
    <xf numFmtId="0" fontId="5" fillId="3" borderId="0" xfId="1" applyNumberFormat="1" applyFont="1" applyFill="1" applyBorder="1" applyAlignment="1" applyProtection="1">
      <alignment horizontal="left" vertical="top" wrapText="1"/>
      <protection locked="0"/>
    </xf>
    <xf numFmtId="164" fontId="5" fillId="3" borderId="0" xfId="1" applyNumberFormat="1" applyFont="1" applyFill="1" applyBorder="1" applyAlignment="1" applyProtection="1">
      <alignment horizontal="left" vertical="top" wrapText="1"/>
      <protection locked="0"/>
    </xf>
    <xf numFmtId="2" fontId="5" fillId="3" borderId="9" xfId="1" applyNumberFormat="1" applyFont="1" applyFill="1" applyBorder="1" applyAlignment="1" applyProtection="1">
      <alignment horizontal="left" vertical="top" wrapText="1"/>
      <protection locked="0"/>
    </xf>
    <xf numFmtId="9" fontId="5" fillId="3" borderId="9" xfId="1" applyNumberFormat="1" applyFont="1" applyFill="1" applyBorder="1" applyAlignment="1" applyProtection="1">
      <alignment horizontal="left" vertical="top" wrapText="1"/>
      <protection locked="0"/>
    </xf>
    <xf numFmtId="1" fontId="6" fillId="3" borderId="0" xfId="1" applyNumberFormat="1" applyFont="1" applyFill="1" applyBorder="1" applyAlignment="1" applyProtection="1">
      <alignment horizontal="left" vertical="top" wrapText="1"/>
      <protection hidden="1"/>
    </xf>
    <xf numFmtId="1" fontId="6" fillId="3" borderId="10" xfId="1" applyNumberFormat="1" applyFont="1" applyFill="1" applyBorder="1" applyAlignment="1" applyProtection="1">
      <alignment horizontal="left" vertical="top" wrapText="1"/>
      <protection hidden="1"/>
    </xf>
    <xf numFmtId="2" fontId="5" fillId="3" borderId="0" xfId="1" applyNumberFormat="1" applyFont="1" applyFill="1" applyBorder="1" applyAlignment="1" applyProtection="1">
      <alignment horizontal="left" vertical="top" wrapText="1"/>
      <protection locked="0"/>
    </xf>
    <xf numFmtId="9" fontId="5" fillId="3" borderId="0" xfId="1" applyNumberFormat="1" applyFont="1" applyFill="1" applyBorder="1" applyAlignment="1" applyProtection="1">
      <alignment horizontal="left" vertical="top" wrapText="1"/>
      <protection locked="0"/>
    </xf>
    <xf numFmtId="0" fontId="2" fillId="3" borderId="11" xfId="1" applyFont="1" applyFill="1" applyBorder="1" applyAlignment="1" applyProtection="1">
      <alignment horizontal="left" vertical="top" wrapText="1"/>
      <protection locked="0"/>
    </xf>
    <xf numFmtId="49" fontId="5" fillId="3" borderId="1" xfId="1" applyNumberFormat="1" applyFont="1" applyFill="1" applyBorder="1" applyAlignment="1" applyProtection="1">
      <alignment horizontal="left" vertical="top" wrapText="1"/>
      <protection locked="0"/>
    </xf>
    <xf numFmtId="0" fontId="5" fillId="3" borderId="1" xfId="1" applyNumberFormat="1" applyFont="1" applyFill="1" applyBorder="1" applyAlignment="1" applyProtection="1">
      <alignment horizontal="left" vertical="top" wrapText="1"/>
      <protection locked="0"/>
    </xf>
    <xf numFmtId="164" fontId="5" fillId="3" borderId="1" xfId="1" applyNumberFormat="1" applyFont="1" applyFill="1" applyBorder="1" applyAlignment="1" applyProtection="1">
      <alignment horizontal="left" vertical="top" wrapText="1"/>
      <protection locked="0"/>
    </xf>
    <xf numFmtId="2" fontId="5" fillId="3" borderId="1" xfId="1" applyNumberFormat="1" applyFont="1" applyFill="1" applyBorder="1" applyAlignment="1" applyProtection="1">
      <alignment horizontal="left" vertical="top" wrapText="1"/>
      <protection locked="0"/>
    </xf>
    <xf numFmtId="9" fontId="5" fillId="3" borderId="1" xfId="1" applyNumberFormat="1" applyFont="1" applyFill="1" applyBorder="1" applyAlignment="1" applyProtection="1">
      <alignment horizontal="left" vertical="top" wrapText="1"/>
      <protection locked="0"/>
    </xf>
    <xf numFmtId="1" fontId="6" fillId="3" borderId="1" xfId="1" applyNumberFormat="1" applyFont="1" applyFill="1" applyBorder="1" applyAlignment="1" applyProtection="1">
      <alignment horizontal="left" vertical="top" wrapText="1"/>
      <protection hidden="1"/>
    </xf>
    <xf numFmtId="1" fontId="6" fillId="3" borderId="12" xfId="1" applyNumberFormat="1" applyFont="1" applyFill="1" applyBorder="1" applyAlignment="1" applyProtection="1">
      <alignment horizontal="left" vertical="top" wrapText="1"/>
      <protection hidden="1"/>
    </xf>
    <xf numFmtId="49" fontId="6" fillId="3" borderId="8" xfId="1" applyNumberFormat="1" applyFont="1" applyFill="1" applyBorder="1" applyAlignment="1" applyProtection="1">
      <alignment horizontal="left" vertical="top" wrapText="1"/>
      <protection locked="0"/>
    </xf>
    <xf numFmtId="49" fontId="6" fillId="3" borderId="11"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0" fontId="5" fillId="3" borderId="9" xfId="1" applyNumberFormat="1" applyFont="1" applyFill="1" applyBorder="1" applyAlignment="1" applyProtection="1">
      <alignment horizontal="left" vertical="top" wrapText="1"/>
      <protection locked="0"/>
    </xf>
    <xf numFmtId="164" fontId="5" fillId="3" borderId="9" xfId="1" applyNumberFormat="1" applyFont="1" applyFill="1" applyBorder="1" applyAlignment="1" applyProtection="1">
      <alignment horizontal="left" vertical="top" wrapText="1"/>
      <protection locked="0"/>
    </xf>
    <xf numFmtId="1" fontId="6" fillId="3" borderId="9" xfId="1" applyNumberFormat="1" applyFont="1" applyFill="1" applyBorder="1" applyAlignment="1" applyProtection="1">
      <alignment horizontal="left" vertical="top" wrapText="1"/>
      <protection hidden="1"/>
    </xf>
    <xf numFmtId="1" fontId="6" fillId="3" borderId="13" xfId="1" applyNumberFormat="1" applyFont="1" applyFill="1" applyBorder="1" applyAlignment="1" applyProtection="1">
      <alignment horizontal="left" vertical="top" wrapText="1"/>
      <protection hidden="1"/>
    </xf>
    <xf numFmtId="0" fontId="2" fillId="3" borderId="14" xfId="1" applyFont="1" applyFill="1" applyBorder="1" applyAlignment="1" applyProtection="1">
      <alignment horizontal="left" vertical="top" wrapText="1"/>
      <protection locked="0"/>
    </xf>
    <xf numFmtId="0" fontId="1" fillId="0" borderId="0" xfId="1" applyBorder="1" applyAlignment="1" applyProtection="1">
      <alignment horizontal="left" vertical="top" wrapText="1"/>
      <protection hidden="1"/>
    </xf>
    <xf numFmtId="165" fontId="8" fillId="4" borderId="18" xfId="2" applyNumberFormat="1" applyFont="1" applyFill="1" applyBorder="1" applyAlignment="1" applyProtection="1">
      <alignment horizontal="center" vertical="center" wrapText="1"/>
      <protection hidden="1"/>
    </xf>
    <xf numFmtId="0" fontId="1" fillId="0" borderId="0" xfId="1" applyBorder="1" applyAlignment="1" applyProtection="1">
      <alignment horizontal="right" vertical="top" wrapText="1"/>
      <protection hidden="1"/>
    </xf>
    <xf numFmtId="165" fontId="1" fillId="0" borderId="0" xfId="2" applyNumberFormat="1" applyFont="1" applyBorder="1" applyAlignment="1" applyProtection="1">
      <alignment horizontal="right" vertical="top" wrapText="1"/>
      <protection hidden="1"/>
    </xf>
    <xf numFmtId="166" fontId="1" fillId="0" borderId="0" xfId="2" applyNumberFormat="1" applyFont="1" applyBorder="1" applyAlignment="1" applyProtection="1">
      <alignment horizontal="right" vertical="top" wrapText="1"/>
      <protection locked="0"/>
    </xf>
    <xf numFmtId="0" fontId="1" fillId="0" borderId="0" xfId="1"/>
    <xf numFmtId="0" fontId="9" fillId="0" borderId="0" xfId="1" applyFont="1"/>
    <xf numFmtId="0" fontId="2" fillId="3" borderId="15" xfId="1" applyFont="1" applyFill="1" applyBorder="1" applyAlignment="1" applyProtection="1">
      <alignment horizontal="left" vertical="top" wrapText="1"/>
      <protection locked="0"/>
    </xf>
    <xf numFmtId="0" fontId="2" fillId="3" borderId="16" xfId="1" applyFont="1" applyFill="1" applyBorder="1" applyAlignment="1" applyProtection="1">
      <alignment horizontal="left" vertical="top" wrapText="1"/>
      <protection locked="0"/>
    </xf>
    <xf numFmtId="0" fontId="2" fillId="3" borderId="17" xfId="1" applyFont="1" applyFill="1" applyBorder="1" applyAlignment="1" applyProtection="1">
      <alignment horizontal="left" vertical="top" wrapText="1"/>
      <protection locked="0"/>
    </xf>
    <xf numFmtId="0" fontId="2" fillId="0" borderId="1" xfId="1" applyFont="1" applyBorder="1" applyAlignment="1">
      <alignment horizontal="left" wrapText="1"/>
    </xf>
    <xf numFmtId="49" fontId="4" fillId="2" borderId="2" xfId="1" applyNumberFormat="1" applyFont="1" applyFill="1" applyBorder="1" applyAlignment="1">
      <alignment horizontal="center" vertical="center" wrapText="1"/>
    </xf>
    <xf numFmtId="0" fontId="4" fillId="2" borderId="5" xfId="1" applyFont="1" applyFill="1" applyBorder="1" applyAlignment="1">
      <alignment horizontal="center" vertical="center" wrapText="1"/>
    </xf>
    <xf numFmtId="49" fontId="4" fillId="2" borderId="3" xfId="1" applyNumberFormat="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3" xfId="1" applyFont="1" applyFill="1" applyBorder="1" applyAlignment="1">
      <alignment horizontal="center" vertical="center" wrapText="1"/>
    </xf>
    <xf numFmtId="49" fontId="4" fillId="2" borderId="4"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7" fillId="3" borderId="15" xfId="1" applyFont="1" applyFill="1" applyBorder="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7" fillId="3" borderId="17" xfId="1" applyFont="1" applyFill="1" applyBorder="1" applyAlignment="1" applyProtection="1">
      <alignment horizontal="left" vertical="top" wrapText="1"/>
      <protection locked="0"/>
    </xf>
    <xf numFmtId="0" fontId="1" fillId="0" borderId="0" xfId="1" applyBorder="1" applyAlignment="1">
      <alignment horizontal="left" vertical="top" wrapText="1"/>
    </xf>
    <xf numFmtId="1" fontId="8" fillId="4" borderId="15" xfId="1" applyNumberFormat="1" applyFont="1" applyFill="1" applyBorder="1" applyAlignment="1" applyProtection="1">
      <alignment horizontal="left" vertical="center" wrapText="1"/>
      <protection hidden="1"/>
    </xf>
    <xf numFmtId="1" fontId="8" fillId="4" borderId="16" xfId="1" applyNumberFormat="1" applyFont="1" applyFill="1" applyBorder="1" applyAlignment="1" applyProtection="1">
      <alignment horizontal="left" vertical="center" wrapText="1"/>
      <protection hidden="1"/>
    </xf>
    <xf numFmtId="1" fontId="8" fillId="4" borderId="17" xfId="1" applyNumberFormat="1" applyFont="1" applyFill="1" applyBorder="1" applyAlignment="1" applyProtection="1">
      <alignment horizontal="left" vertical="center" wrapText="1"/>
      <protection hidden="1"/>
    </xf>
    <xf numFmtId="0" fontId="2" fillId="0" borderId="9" xfId="1" applyFont="1" applyBorder="1" applyAlignment="1">
      <alignment horizontal="left" vertical="top" wrapText="1"/>
    </xf>
    <xf numFmtId="0" fontId="1" fillId="0" borderId="0" xfId="1" applyBorder="1" applyAlignment="1" applyProtection="1">
      <alignment horizontal="left" vertical="top" wrapText="1"/>
      <protection hidden="1"/>
    </xf>
  </cellXfs>
  <cellStyles count="3">
    <cellStyle name="Comma 2" xfId="2" xr:uid="{026930C0-4ADE-4109-8D07-D648C0D9B6FF}"/>
    <cellStyle name="Normal" xfId="0" builtinId="0"/>
    <cellStyle name="Normal 3" xfId="1" xr:uid="{10807061-A145-4785-993B-38FA209FB753}"/>
  </cellStyles>
  <dxfs count="8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border>
        <left/>
        <right/>
        <top/>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none">
          <bgColor auto="1"/>
        </patternFill>
      </fill>
    </dxf>
    <dxf>
      <fill>
        <patternFill>
          <bgColor theme="1"/>
        </patternFill>
      </fill>
      <border>
        <left/>
        <right/>
        <top/>
        <bottom/>
      </border>
    </dxf>
    <dxf>
      <fill>
        <patternFill>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21425" cy="939800"/>
    <xdr:pic>
      <xdr:nvPicPr>
        <xdr:cNvPr id="2" name="Picture 1">
          <a:extLst>
            <a:ext uri="{FF2B5EF4-FFF2-40B4-BE49-F238E27FC236}">
              <a16:creationId xmlns:a16="http://schemas.microsoft.com/office/drawing/2014/main" id="{DF46A4CC-FB82-444C-AC3E-25FAE760623C}"/>
            </a:ext>
          </a:extLst>
        </xdr:cNvPr>
        <xdr:cNvPicPr>
          <a:picLocks noChangeAspect="1"/>
        </xdr:cNvPicPr>
      </xdr:nvPicPr>
      <xdr:blipFill>
        <a:blip xmlns:r="http://schemas.openxmlformats.org/officeDocument/2006/relationships" r:embed="rId1"/>
        <a:stretch>
          <a:fillRect/>
        </a:stretch>
      </xdr:blipFill>
      <xdr:spPr>
        <a:xfrm>
          <a:off x="0" y="0"/>
          <a:ext cx="3021425" cy="939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33465-A5F1-4714-A380-C913DCE3A42B}">
  <dimension ref="B1:L149"/>
  <sheetViews>
    <sheetView showGridLines="0" showRowColHeaders="0" tabSelected="1" zoomScaleNormal="100" workbookViewId="0">
      <selection activeCell="B4" sqref="B4"/>
    </sheetView>
  </sheetViews>
  <sheetFormatPr defaultColWidth="15.42578125" defaultRowHeight="15" x14ac:dyDescent="0.25"/>
  <cols>
    <col min="1" max="1" width="1.7109375" style="1" customWidth="1"/>
    <col min="2" max="2" width="28" style="2" customWidth="1"/>
    <col min="3" max="3" width="44.140625" style="1" bestFit="1" customWidth="1"/>
    <col min="4" max="4" width="8.42578125" style="1" bestFit="1" customWidth="1"/>
    <col min="5" max="5" width="17.28515625" style="1" customWidth="1"/>
    <col min="6" max="6" width="12.7109375" style="1" bestFit="1" customWidth="1"/>
    <col min="7" max="7" width="12" style="1" bestFit="1" customWidth="1"/>
    <col min="8" max="8" width="9.140625" style="1" bestFit="1" customWidth="1"/>
    <col min="9" max="9" width="12" style="1" bestFit="1" customWidth="1"/>
    <col min="10" max="10" width="9.140625" style="1" bestFit="1" customWidth="1"/>
    <col min="11" max="11" width="26.28515625" style="1" bestFit="1" customWidth="1"/>
    <col min="12" max="12" width="25" style="1" bestFit="1" customWidth="1"/>
    <col min="13" max="16384" width="15.42578125" style="1"/>
  </cols>
  <sheetData>
    <row r="1" spans="2:12" ht="121.5" customHeight="1" thickBot="1" x14ac:dyDescent="0.3">
      <c r="B1" s="40" t="s">
        <v>0</v>
      </c>
      <c r="C1" s="40"/>
      <c r="D1" s="40"/>
      <c r="E1" s="40"/>
      <c r="F1" s="40"/>
      <c r="G1" s="40"/>
      <c r="H1" s="40"/>
      <c r="I1" s="40"/>
      <c r="J1" s="40"/>
      <c r="K1" s="40"/>
      <c r="L1" s="40"/>
    </row>
    <row r="2" spans="2:12" s="2" customFormat="1" ht="15.75" x14ac:dyDescent="0.25">
      <c r="B2" s="41" t="s">
        <v>1</v>
      </c>
      <c r="C2" s="43" t="s">
        <v>2</v>
      </c>
      <c r="D2" s="43" t="s">
        <v>3</v>
      </c>
      <c r="E2" s="43" t="s">
        <v>4</v>
      </c>
      <c r="F2" s="43" t="s">
        <v>5</v>
      </c>
      <c r="G2" s="45"/>
      <c r="H2" s="45"/>
      <c r="I2" s="45"/>
      <c r="J2" s="45"/>
      <c r="K2" s="43" t="s">
        <v>6</v>
      </c>
      <c r="L2" s="46" t="s">
        <v>7</v>
      </c>
    </row>
    <row r="3" spans="2:12" s="2" customFormat="1" ht="48" thickBot="1" x14ac:dyDescent="0.3">
      <c r="B3" s="42"/>
      <c r="C3" s="44"/>
      <c r="D3" s="44"/>
      <c r="E3" s="44"/>
      <c r="F3" s="3" t="s">
        <v>8</v>
      </c>
      <c r="G3" s="3" t="s">
        <v>9</v>
      </c>
      <c r="H3" s="3" t="s">
        <v>10</v>
      </c>
      <c r="I3" s="3" t="s">
        <v>11</v>
      </c>
      <c r="J3" s="3" t="s">
        <v>10</v>
      </c>
      <c r="K3" s="44"/>
      <c r="L3" s="47"/>
    </row>
    <row r="4" spans="2:12" x14ac:dyDescent="0.25">
      <c r="B4" s="4" t="s">
        <v>12</v>
      </c>
      <c r="C4" s="5"/>
      <c r="D4" s="6"/>
      <c r="E4" s="7"/>
      <c r="F4" s="6"/>
      <c r="G4" s="8">
        <v>24</v>
      </c>
      <c r="H4" s="9">
        <v>1</v>
      </c>
      <c r="I4" s="8">
        <v>24</v>
      </c>
      <c r="J4" s="9">
        <v>1</v>
      </c>
      <c r="K4" s="10">
        <f t="shared" ref="K4:K18" si="0">IF(C4="",0,D4*E4*H4*G4*(F4/7))</f>
        <v>0</v>
      </c>
      <c r="L4" s="11">
        <f t="shared" ref="L4:L18" si="1">IF(C4="",0,D4*E4*J4*I4*(F4/7))</f>
        <v>0</v>
      </c>
    </row>
    <row r="5" spans="2:12" x14ac:dyDescent="0.25">
      <c r="B5" s="4"/>
      <c r="C5" s="5"/>
      <c r="D5" s="6"/>
      <c r="E5" s="7"/>
      <c r="F5" s="6"/>
      <c r="G5" s="12">
        <v>24</v>
      </c>
      <c r="H5" s="13">
        <v>1</v>
      </c>
      <c r="I5" s="12">
        <v>24</v>
      </c>
      <c r="J5" s="13">
        <v>1</v>
      </c>
      <c r="K5" s="10">
        <f t="shared" si="0"/>
        <v>0</v>
      </c>
      <c r="L5" s="11">
        <f t="shared" si="1"/>
        <v>0</v>
      </c>
    </row>
    <row r="6" spans="2:12" x14ac:dyDescent="0.25">
      <c r="B6" s="4"/>
      <c r="C6" s="5"/>
      <c r="D6" s="6"/>
      <c r="E6" s="7"/>
      <c r="F6" s="6"/>
      <c r="G6" s="12">
        <v>24</v>
      </c>
      <c r="H6" s="13">
        <v>1</v>
      </c>
      <c r="I6" s="12">
        <v>24</v>
      </c>
      <c r="J6" s="13">
        <v>1</v>
      </c>
      <c r="K6" s="10">
        <f t="shared" si="0"/>
        <v>0</v>
      </c>
      <c r="L6" s="11">
        <f t="shared" si="1"/>
        <v>0</v>
      </c>
    </row>
    <row r="7" spans="2:12" x14ac:dyDescent="0.25">
      <c r="B7" s="4"/>
      <c r="C7" s="5"/>
      <c r="D7" s="6"/>
      <c r="E7" s="7"/>
      <c r="F7" s="6"/>
      <c r="G7" s="12">
        <v>24</v>
      </c>
      <c r="H7" s="13">
        <v>1</v>
      </c>
      <c r="I7" s="12">
        <v>24</v>
      </c>
      <c r="J7" s="13">
        <v>1</v>
      </c>
      <c r="K7" s="10">
        <f t="shared" si="0"/>
        <v>0</v>
      </c>
      <c r="L7" s="11">
        <f t="shared" si="1"/>
        <v>0</v>
      </c>
    </row>
    <row r="8" spans="2:12" x14ac:dyDescent="0.25">
      <c r="B8" s="4"/>
      <c r="C8" s="5"/>
      <c r="D8" s="6"/>
      <c r="E8" s="7"/>
      <c r="F8" s="6"/>
      <c r="G8" s="12">
        <v>24</v>
      </c>
      <c r="H8" s="13">
        <v>1</v>
      </c>
      <c r="I8" s="12">
        <v>24</v>
      </c>
      <c r="J8" s="13">
        <v>1</v>
      </c>
      <c r="K8" s="10">
        <f t="shared" si="0"/>
        <v>0</v>
      </c>
      <c r="L8" s="11">
        <f t="shared" si="1"/>
        <v>0</v>
      </c>
    </row>
    <row r="9" spans="2:12" x14ac:dyDescent="0.25">
      <c r="B9" s="4"/>
      <c r="C9" s="5"/>
      <c r="D9" s="6"/>
      <c r="E9" s="7"/>
      <c r="F9" s="6"/>
      <c r="G9" s="12">
        <v>24</v>
      </c>
      <c r="H9" s="13">
        <v>1</v>
      </c>
      <c r="I9" s="12">
        <v>24</v>
      </c>
      <c r="J9" s="13">
        <v>1</v>
      </c>
      <c r="K9" s="10">
        <f t="shared" si="0"/>
        <v>0</v>
      </c>
      <c r="L9" s="11">
        <f t="shared" si="1"/>
        <v>0</v>
      </c>
    </row>
    <row r="10" spans="2:12" x14ac:dyDescent="0.25">
      <c r="B10" s="4"/>
      <c r="C10" s="5"/>
      <c r="D10" s="6"/>
      <c r="E10" s="7"/>
      <c r="F10" s="6"/>
      <c r="G10" s="12">
        <v>24</v>
      </c>
      <c r="H10" s="13">
        <v>1</v>
      </c>
      <c r="I10" s="12">
        <v>24</v>
      </c>
      <c r="J10" s="13">
        <v>1</v>
      </c>
      <c r="K10" s="10">
        <f t="shared" si="0"/>
        <v>0</v>
      </c>
      <c r="L10" s="11">
        <f t="shared" si="1"/>
        <v>0</v>
      </c>
    </row>
    <row r="11" spans="2:12" x14ac:dyDescent="0.25">
      <c r="B11" s="4"/>
      <c r="C11" s="5"/>
      <c r="D11" s="6"/>
      <c r="E11" s="7"/>
      <c r="F11" s="6"/>
      <c r="G11" s="12">
        <v>24</v>
      </c>
      <c r="H11" s="13">
        <v>1</v>
      </c>
      <c r="I11" s="12">
        <v>24</v>
      </c>
      <c r="J11" s="13">
        <v>1</v>
      </c>
      <c r="K11" s="10">
        <f t="shared" si="0"/>
        <v>0</v>
      </c>
      <c r="L11" s="11">
        <f t="shared" si="1"/>
        <v>0</v>
      </c>
    </row>
    <row r="12" spans="2:12" x14ac:dyDescent="0.25">
      <c r="B12" s="4"/>
      <c r="C12" s="5"/>
      <c r="D12" s="6"/>
      <c r="E12" s="7"/>
      <c r="F12" s="6"/>
      <c r="G12" s="12">
        <v>24</v>
      </c>
      <c r="H12" s="13">
        <v>1</v>
      </c>
      <c r="I12" s="12">
        <v>24</v>
      </c>
      <c r="J12" s="13">
        <v>1</v>
      </c>
      <c r="K12" s="10">
        <f t="shared" si="0"/>
        <v>0</v>
      </c>
      <c r="L12" s="11">
        <f t="shared" si="1"/>
        <v>0</v>
      </c>
    </row>
    <row r="13" spans="2:12" x14ac:dyDescent="0.25">
      <c r="B13" s="4"/>
      <c r="C13" s="5"/>
      <c r="D13" s="6"/>
      <c r="E13" s="7"/>
      <c r="F13" s="6"/>
      <c r="G13" s="12">
        <v>24</v>
      </c>
      <c r="H13" s="13">
        <v>1</v>
      </c>
      <c r="I13" s="12">
        <v>24</v>
      </c>
      <c r="J13" s="13">
        <v>1</v>
      </c>
      <c r="K13" s="10">
        <f t="shared" si="0"/>
        <v>0</v>
      </c>
      <c r="L13" s="11">
        <f t="shared" si="1"/>
        <v>0</v>
      </c>
    </row>
    <row r="14" spans="2:12" x14ac:dyDescent="0.25">
      <c r="B14" s="4"/>
      <c r="C14" s="5"/>
      <c r="D14" s="6"/>
      <c r="E14" s="7"/>
      <c r="F14" s="6"/>
      <c r="G14" s="12">
        <v>24</v>
      </c>
      <c r="H14" s="13">
        <v>1</v>
      </c>
      <c r="I14" s="12">
        <v>24</v>
      </c>
      <c r="J14" s="13">
        <v>1</v>
      </c>
      <c r="K14" s="10">
        <f t="shared" si="0"/>
        <v>0</v>
      </c>
      <c r="L14" s="11">
        <f t="shared" si="1"/>
        <v>0</v>
      </c>
    </row>
    <row r="15" spans="2:12" x14ac:dyDescent="0.25">
      <c r="B15" s="4"/>
      <c r="C15" s="5"/>
      <c r="D15" s="6"/>
      <c r="E15" s="7"/>
      <c r="F15" s="6"/>
      <c r="G15" s="12">
        <v>24</v>
      </c>
      <c r="H15" s="13">
        <v>1</v>
      </c>
      <c r="I15" s="12">
        <v>24</v>
      </c>
      <c r="J15" s="13">
        <v>1</v>
      </c>
      <c r="K15" s="10">
        <f t="shared" si="0"/>
        <v>0</v>
      </c>
      <c r="L15" s="11">
        <f t="shared" si="1"/>
        <v>0</v>
      </c>
    </row>
    <row r="16" spans="2:12" x14ac:dyDescent="0.25">
      <c r="B16" s="4"/>
      <c r="C16" s="5"/>
      <c r="D16" s="6"/>
      <c r="E16" s="7"/>
      <c r="F16" s="6"/>
      <c r="G16" s="12">
        <v>24</v>
      </c>
      <c r="H16" s="13">
        <v>1</v>
      </c>
      <c r="I16" s="12">
        <v>24</v>
      </c>
      <c r="J16" s="13">
        <v>1</v>
      </c>
      <c r="K16" s="10">
        <f t="shared" si="0"/>
        <v>0</v>
      </c>
      <c r="L16" s="11">
        <f t="shared" si="1"/>
        <v>0</v>
      </c>
    </row>
    <row r="17" spans="2:12" x14ac:dyDescent="0.25">
      <c r="B17" s="4"/>
      <c r="C17" s="5"/>
      <c r="D17" s="6"/>
      <c r="E17" s="7"/>
      <c r="F17" s="6"/>
      <c r="G17" s="12">
        <v>24</v>
      </c>
      <c r="H17" s="13">
        <v>1</v>
      </c>
      <c r="I17" s="12">
        <v>24</v>
      </c>
      <c r="J17" s="13">
        <v>1</v>
      </c>
      <c r="K17" s="10">
        <f t="shared" si="0"/>
        <v>0</v>
      </c>
      <c r="L17" s="11">
        <f t="shared" si="1"/>
        <v>0</v>
      </c>
    </row>
    <row r="18" spans="2:12" ht="15.75" thickBot="1" x14ac:dyDescent="0.3">
      <c r="B18" s="14"/>
      <c r="C18" s="15"/>
      <c r="D18" s="16"/>
      <c r="E18" s="17"/>
      <c r="F18" s="16"/>
      <c r="G18" s="18">
        <v>24</v>
      </c>
      <c r="H18" s="19">
        <v>1</v>
      </c>
      <c r="I18" s="18">
        <v>24</v>
      </c>
      <c r="J18" s="19">
        <v>1</v>
      </c>
      <c r="K18" s="20">
        <f t="shared" si="0"/>
        <v>0</v>
      </c>
      <c r="L18" s="21">
        <f t="shared" si="1"/>
        <v>0</v>
      </c>
    </row>
    <row r="19" spans="2:12" x14ac:dyDescent="0.25">
      <c r="B19" s="4" t="s">
        <v>13</v>
      </c>
      <c r="C19" s="5"/>
      <c r="D19" s="6"/>
      <c r="E19" s="7"/>
      <c r="F19" s="6"/>
      <c r="G19" s="8">
        <v>24</v>
      </c>
      <c r="H19" s="9">
        <v>1</v>
      </c>
      <c r="I19" s="8">
        <v>24</v>
      </c>
      <c r="J19" s="9">
        <v>1</v>
      </c>
      <c r="K19" s="10">
        <f t="shared" ref="K19:K28" si="2">IFERROR(IF(C19="Hot Water (Heat Pump)",0,IF(C19="Hot Water (Resistive Element)",0,IF(C19="Hot Water (Solar PV)",0,IF(C19="Hot Water (Solar Thermal)",0,D19*E19*H19*G19*(F19/7))))),"0")</f>
        <v>0</v>
      </c>
      <c r="L19" s="11">
        <f t="shared" ref="L19:L28" si="3">IFERROR(IF(C19="Hot Water (Heat Pump)",0,IF(C19="Hot Water (Resistive Element)",0,IF(C19="Hot Water (Solar PV)",0,IF(C19="Hot Water (Solar Thermal)",0,D19*E19*J19*I19*(F19/7))))),"0")</f>
        <v>0</v>
      </c>
    </row>
    <row r="20" spans="2:12" x14ac:dyDescent="0.25">
      <c r="B20" s="4"/>
      <c r="C20" s="5"/>
      <c r="D20" s="6"/>
      <c r="E20" s="7"/>
      <c r="F20" s="6"/>
      <c r="G20" s="12">
        <v>24</v>
      </c>
      <c r="H20" s="13">
        <v>1</v>
      </c>
      <c r="I20" s="12">
        <v>24</v>
      </c>
      <c r="J20" s="13">
        <v>1</v>
      </c>
      <c r="K20" s="10">
        <f t="shared" si="2"/>
        <v>0</v>
      </c>
      <c r="L20" s="11">
        <f t="shared" si="3"/>
        <v>0</v>
      </c>
    </row>
    <row r="21" spans="2:12" x14ac:dyDescent="0.25">
      <c r="B21" s="4"/>
      <c r="C21" s="5"/>
      <c r="D21" s="6"/>
      <c r="E21" s="7"/>
      <c r="F21" s="6"/>
      <c r="G21" s="12">
        <v>24</v>
      </c>
      <c r="H21" s="13">
        <v>1</v>
      </c>
      <c r="I21" s="12">
        <v>24</v>
      </c>
      <c r="J21" s="13">
        <v>1</v>
      </c>
      <c r="K21" s="10">
        <f t="shared" si="2"/>
        <v>0</v>
      </c>
      <c r="L21" s="11">
        <f t="shared" si="3"/>
        <v>0</v>
      </c>
    </row>
    <row r="22" spans="2:12" x14ac:dyDescent="0.25">
      <c r="B22" s="4"/>
      <c r="C22" s="5"/>
      <c r="D22" s="6"/>
      <c r="E22" s="7"/>
      <c r="F22" s="6"/>
      <c r="G22" s="12">
        <v>24</v>
      </c>
      <c r="H22" s="13">
        <v>1</v>
      </c>
      <c r="I22" s="12">
        <v>24</v>
      </c>
      <c r="J22" s="13">
        <v>1</v>
      </c>
      <c r="K22" s="10">
        <f t="shared" si="2"/>
        <v>0</v>
      </c>
      <c r="L22" s="11">
        <f t="shared" si="3"/>
        <v>0</v>
      </c>
    </row>
    <row r="23" spans="2:12" x14ac:dyDescent="0.25">
      <c r="B23" s="4"/>
      <c r="C23" s="5"/>
      <c r="D23" s="6"/>
      <c r="E23" s="7"/>
      <c r="F23" s="6"/>
      <c r="G23" s="12">
        <v>24</v>
      </c>
      <c r="H23" s="13">
        <v>1</v>
      </c>
      <c r="I23" s="12">
        <v>24</v>
      </c>
      <c r="J23" s="13">
        <v>1</v>
      </c>
      <c r="K23" s="10">
        <f t="shared" si="2"/>
        <v>0</v>
      </c>
      <c r="L23" s="11">
        <f t="shared" si="3"/>
        <v>0</v>
      </c>
    </row>
    <row r="24" spans="2:12" x14ac:dyDescent="0.25">
      <c r="B24" s="4"/>
      <c r="C24" s="5"/>
      <c r="D24" s="6"/>
      <c r="E24" s="7"/>
      <c r="F24" s="6"/>
      <c r="G24" s="12">
        <v>24</v>
      </c>
      <c r="H24" s="13">
        <v>1</v>
      </c>
      <c r="I24" s="12">
        <v>24</v>
      </c>
      <c r="J24" s="13">
        <v>1</v>
      </c>
      <c r="K24" s="10">
        <f t="shared" si="2"/>
        <v>0</v>
      </c>
      <c r="L24" s="11">
        <f t="shared" si="3"/>
        <v>0</v>
      </c>
    </row>
    <row r="25" spans="2:12" x14ac:dyDescent="0.25">
      <c r="B25" s="22"/>
      <c r="C25" s="5"/>
      <c r="D25" s="6"/>
      <c r="E25" s="7"/>
      <c r="F25" s="6"/>
      <c r="G25" s="12">
        <v>24</v>
      </c>
      <c r="H25" s="13">
        <v>1</v>
      </c>
      <c r="I25" s="12">
        <v>24</v>
      </c>
      <c r="J25" s="13">
        <v>1</v>
      </c>
      <c r="K25" s="10">
        <f t="shared" si="2"/>
        <v>0</v>
      </c>
      <c r="L25" s="11">
        <f t="shared" si="3"/>
        <v>0</v>
      </c>
    </row>
    <row r="26" spans="2:12" x14ac:dyDescent="0.25">
      <c r="B26" s="4"/>
      <c r="C26" s="5"/>
      <c r="D26" s="6"/>
      <c r="E26" s="7"/>
      <c r="F26" s="6"/>
      <c r="G26" s="12">
        <v>24</v>
      </c>
      <c r="H26" s="13">
        <v>1</v>
      </c>
      <c r="I26" s="12">
        <v>24</v>
      </c>
      <c r="J26" s="13">
        <v>1</v>
      </c>
      <c r="K26" s="10">
        <f t="shared" si="2"/>
        <v>0</v>
      </c>
      <c r="L26" s="11">
        <f t="shared" si="3"/>
        <v>0</v>
      </c>
    </row>
    <row r="27" spans="2:12" x14ac:dyDescent="0.25">
      <c r="B27" s="22"/>
      <c r="C27" s="5"/>
      <c r="D27" s="6"/>
      <c r="E27" s="7"/>
      <c r="F27" s="6"/>
      <c r="G27" s="12">
        <v>24</v>
      </c>
      <c r="H27" s="13">
        <v>1</v>
      </c>
      <c r="I27" s="12">
        <v>24</v>
      </c>
      <c r="J27" s="13">
        <v>1</v>
      </c>
      <c r="K27" s="10">
        <f t="shared" si="2"/>
        <v>0</v>
      </c>
      <c r="L27" s="11">
        <f t="shared" si="3"/>
        <v>0</v>
      </c>
    </row>
    <row r="28" spans="2:12" ht="15.75" thickBot="1" x14ac:dyDescent="0.3">
      <c r="B28" s="23"/>
      <c r="C28" s="15"/>
      <c r="D28" s="16"/>
      <c r="E28" s="17"/>
      <c r="F28" s="16"/>
      <c r="G28" s="18">
        <v>24</v>
      </c>
      <c r="H28" s="19">
        <v>1</v>
      </c>
      <c r="I28" s="18">
        <v>24</v>
      </c>
      <c r="J28" s="19">
        <v>1</v>
      </c>
      <c r="K28" s="10">
        <f t="shared" si="2"/>
        <v>0</v>
      </c>
      <c r="L28" s="11">
        <f t="shared" si="3"/>
        <v>0</v>
      </c>
    </row>
    <row r="29" spans="2:12" x14ac:dyDescent="0.25">
      <c r="B29" s="4" t="s">
        <v>14</v>
      </c>
      <c r="C29" s="24"/>
      <c r="D29" s="25"/>
      <c r="E29" s="26"/>
      <c r="F29" s="25"/>
      <c r="G29" s="8">
        <v>24</v>
      </c>
      <c r="H29" s="9">
        <v>1</v>
      </c>
      <c r="I29" s="8">
        <v>24</v>
      </c>
      <c r="J29" s="9">
        <v>1</v>
      </c>
      <c r="K29" s="27">
        <f t="shared" ref="K29:K68" si="4">IF(C29="",0,D29*E29*H29*G29*(F29/7))</f>
        <v>0</v>
      </c>
      <c r="L29" s="28">
        <f t="shared" ref="L29:L68" si="5">IF(C29="",0,D29*E29*J29*I29*(F29/7))</f>
        <v>0</v>
      </c>
    </row>
    <row r="30" spans="2:12" x14ac:dyDescent="0.25">
      <c r="B30" s="22"/>
      <c r="C30" s="5"/>
      <c r="D30" s="6"/>
      <c r="E30" s="7"/>
      <c r="F30" s="6"/>
      <c r="G30" s="12">
        <v>24</v>
      </c>
      <c r="H30" s="13">
        <v>1</v>
      </c>
      <c r="I30" s="12">
        <v>24</v>
      </c>
      <c r="J30" s="13">
        <v>1</v>
      </c>
      <c r="K30" s="10">
        <f t="shared" si="4"/>
        <v>0</v>
      </c>
      <c r="L30" s="11">
        <f t="shared" si="5"/>
        <v>0</v>
      </c>
    </row>
    <row r="31" spans="2:12" x14ac:dyDescent="0.25">
      <c r="B31" s="22"/>
      <c r="C31" s="5"/>
      <c r="D31" s="6"/>
      <c r="E31" s="7"/>
      <c r="F31" s="6"/>
      <c r="G31" s="12">
        <v>24</v>
      </c>
      <c r="H31" s="13">
        <v>1</v>
      </c>
      <c r="I31" s="12">
        <v>24</v>
      </c>
      <c r="J31" s="13">
        <v>1</v>
      </c>
      <c r="K31" s="10">
        <f t="shared" si="4"/>
        <v>0</v>
      </c>
      <c r="L31" s="11">
        <f t="shared" si="5"/>
        <v>0</v>
      </c>
    </row>
    <row r="32" spans="2:12" x14ac:dyDescent="0.25">
      <c r="B32" s="4"/>
      <c r="C32" s="5"/>
      <c r="D32" s="6"/>
      <c r="E32" s="7"/>
      <c r="F32" s="6"/>
      <c r="G32" s="12">
        <v>24</v>
      </c>
      <c r="H32" s="13">
        <v>1</v>
      </c>
      <c r="I32" s="12">
        <v>24</v>
      </c>
      <c r="J32" s="13">
        <v>1</v>
      </c>
      <c r="K32" s="10">
        <f t="shared" si="4"/>
        <v>0</v>
      </c>
      <c r="L32" s="11">
        <f t="shared" si="5"/>
        <v>0</v>
      </c>
    </row>
    <row r="33" spans="2:12" x14ac:dyDescent="0.25">
      <c r="B33" s="22"/>
      <c r="C33" s="5"/>
      <c r="D33" s="6"/>
      <c r="E33" s="7"/>
      <c r="F33" s="6"/>
      <c r="G33" s="12">
        <v>24</v>
      </c>
      <c r="H33" s="13">
        <v>1</v>
      </c>
      <c r="I33" s="12">
        <v>24</v>
      </c>
      <c r="J33" s="13">
        <v>1</v>
      </c>
      <c r="K33" s="10">
        <f t="shared" si="4"/>
        <v>0</v>
      </c>
      <c r="L33" s="11">
        <f t="shared" si="5"/>
        <v>0</v>
      </c>
    </row>
    <row r="34" spans="2:12" x14ac:dyDescent="0.25">
      <c r="B34" s="22"/>
      <c r="C34" s="5"/>
      <c r="D34" s="6"/>
      <c r="E34" s="7"/>
      <c r="F34" s="6"/>
      <c r="G34" s="12">
        <v>24</v>
      </c>
      <c r="H34" s="13">
        <v>1</v>
      </c>
      <c r="I34" s="12">
        <v>24</v>
      </c>
      <c r="J34" s="13">
        <v>1</v>
      </c>
      <c r="K34" s="10">
        <f t="shared" si="4"/>
        <v>0</v>
      </c>
      <c r="L34" s="11">
        <f t="shared" si="5"/>
        <v>0</v>
      </c>
    </row>
    <row r="35" spans="2:12" x14ac:dyDescent="0.25">
      <c r="B35" s="22"/>
      <c r="C35" s="5"/>
      <c r="D35" s="6"/>
      <c r="E35" s="7"/>
      <c r="F35" s="6"/>
      <c r="G35" s="12">
        <v>24</v>
      </c>
      <c r="H35" s="13">
        <v>1</v>
      </c>
      <c r="I35" s="12">
        <v>24</v>
      </c>
      <c r="J35" s="13">
        <v>1</v>
      </c>
      <c r="K35" s="10">
        <f t="shared" si="4"/>
        <v>0</v>
      </c>
      <c r="L35" s="11">
        <f t="shared" si="5"/>
        <v>0</v>
      </c>
    </row>
    <row r="36" spans="2:12" x14ac:dyDescent="0.25">
      <c r="B36" s="4"/>
      <c r="C36" s="5"/>
      <c r="D36" s="6"/>
      <c r="E36" s="7"/>
      <c r="F36" s="6"/>
      <c r="G36" s="12">
        <v>24</v>
      </c>
      <c r="H36" s="13">
        <v>1</v>
      </c>
      <c r="I36" s="12">
        <v>24</v>
      </c>
      <c r="J36" s="13">
        <v>1</v>
      </c>
      <c r="K36" s="10">
        <f t="shared" si="4"/>
        <v>0</v>
      </c>
      <c r="L36" s="11">
        <f t="shared" si="5"/>
        <v>0</v>
      </c>
    </row>
    <row r="37" spans="2:12" x14ac:dyDescent="0.25">
      <c r="B37" s="22"/>
      <c r="C37" s="5"/>
      <c r="D37" s="6"/>
      <c r="E37" s="7"/>
      <c r="F37" s="6"/>
      <c r="G37" s="12">
        <v>24</v>
      </c>
      <c r="H37" s="13">
        <v>1</v>
      </c>
      <c r="I37" s="12">
        <v>24</v>
      </c>
      <c r="J37" s="13">
        <v>1</v>
      </c>
      <c r="K37" s="10">
        <f t="shared" si="4"/>
        <v>0</v>
      </c>
      <c r="L37" s="11">
        <f t="shared" si="5"/>
        <v>0</v>
      </c>
    </row>
    <row r="38" spans="2:12" ht="15.75" thickBot="1" x14ac:dyDescent="0.3">
      <c r="B38" s="23"/>
      <c r="C38" s="15"/>
      <c r="D38" s="16"/>
      <c r="E38" s="17"/>
      <c r="F38" s="16"/>
      <c r="G38" s="18">
        <v>24</v>
      </c>
      <c r="H38" s="19">
        <v>1</v>
      </c>
      <c r="I38" s="18">
        <v>24</v>
      </c>
      <c r="J38" s="19">
        <v>1</v>
      </c>
      <c r="K38" s="20">
        <f t="shared" si="4"/>
        <v>0</v>
      </c>
      <c r="L38" s="21">
        <f t="shared" si="5"/>
        <v>0</v>
      </c>
    </row>
    <row r="39" spans="2:12" x14ac:dyDescent="0.25">
      <c r="B39" s="4" t="s">
        <v>15</v>
      </c>
      <c r="C39" s="24"/>
      <c r="D39" s="25"/>
      <c r="E39" s="26"/>
      <c r="F39" s="25"/>
      <c r="G39" s="8">
        <v>24</v>
      </c>
      <c r="H39" s="9">
        <v>1</v>
      </c>
      <c r="I39" s="8">
        <v>24</v>
      </c>
      <c r="J39" s="9">
        <v>1</v>
      </c>
      <c r="K39" s="27">
        <f t="shared" si="4"/>
        <v>0</v>
      </c>
      <c r="L39" s="28">
        <f t="shared" si="5"/>
        <v>0</v>
      </c>
    </row>
    <row r="40" spans="2:12" x14ac:dyDescent="0.25">
      <c r="B40" s="4"/>
      <c r="C40" s="5"/>
      <c r="D40" s="6"/>
      <c r="E40" s="7"/>
      <c r="F40" s="6"/>
      <c r="G40" s="12">
        <v>24</v>
      </c>
      <c r="H40" s="13">
        <v>1</v>
      </c>
      <c r="I40" s="12">
        <v>24</v>
      </c>
      <c r="J40" s="13">
        <v>1</v>
      </c>
      <c r="K40" s="10">
        <f t="shared" si="4"/>
        <v>0</v>
      </c>
      <c r="L40" s="11">
        <f t="shared" si="5"/>
        <v>0</v>
      </c>
    </row>
    <row r="41" spans="2:12" x14ac:dyDescent="0.25">
      <c r="B41" s="4"/>
      <c r="C41" s="5"/>
      <c r="D41" s="6"/>
      <c r="E41" s="7"/>
      <c r="F41" s="6"/>
      <c r="G41" s="12">
        <v>24</v>
      </c>
      <c r="H41" s="13">
        <v>1</v>
      </c>
      <c r="I41" s="12">
        <v>24</v>
      </c>
      <c r="J41" s="13">
        <v>1</v>
      </c>
      <c r="K41" s="10">
        <f t="shared" si="4"/>
        <v>0</v>
      </c>
      <c r="L41" s="11">
        <f t="shared" si="5"/>
        <v>0</v>
      </c>
    </row>
    <row r="42" spans="2:12" x14ac:dyDescent="0.25">
      <c r="B42" s="4"/>
      <c r="C42" s="5"/>
      <c r="D42" s="6"/>
      <c r="E42" s="7"/>
      <c r="F42" s="6"/>
      <c r="G42" s="12">
        <v>24</v>
      </c>
      <c r="H42" s="13">
        <v>1</v>
      </c>
      <c r="I42" s="12">
        <v>24</v>
      </c>
      <c r="J42" s="13">
        <v>1</v>
      </c>
      <c r="K42" s="10">
        <f t="shared" si="4"/>
        <v>0</v>
      </c>
      <c r="L42" s="11">
        <f t="shared" si="5"/>
        <v>0</v>
      </c>
    </row>
    <row r="43" spans="2:12" x14ac:dyDescent="0.25">
      <c r="B43" s="4"/>
      <c r="C43" s="5"/>
      <c r="D43" s="6"/>
      <c r="E43" s="7"/>
      <c r="F43" s="6"/>
      <c r="G43" s="12">
        <v>24</v>
      </c>
      <c r="H43" s="13">
        <v>1</v>
      </c>
      <c r="I43" s="12">
        <v>24</v>
      </c>
      <c r="J43" s="13">
        <v>1</v>
      </c>
      <c r="K43" s="10">
        <f t="shared" si="4"/>
        <v>0</v>
      </c>
      <c r="L43" s="11">
        <f t="shared" si="5"/>
        <v>0</v>
      </c>
    </row>
    <row r="44" spans="2:12" x14ac:dyDescent="0.25">
      <c r="B44" s="4"/>
      <c r="C44" s="5"/>
      <c r="D44" s="6"/>
      <c r="E44" s="7"/>
      <c r="F44" s="6"/>
      <c r="G44" s="12">
        <v>24</v>
      </c>
      <c r="H44" s="13">
        <v>1</v>
      </c>
      <c r="I44" s="12">
        <v>24</v>
      </c>
      <c r="J44" s="13">
        <v>1</v>
      </c>
      <c r="K44" s="10">
        <f t="shared" si="4"/>
        <v>0</v>
      </c>
      <c r="L44" s="11">
        <f t="shared" si="5"/>
        <v>0</v>
      </c>
    </row>
    <row r="45" spans="2:12" x14ac:dyDescent="0.25">
      <c r="B45" s="4"/>
      <c r="C45" s="5"/>
      <c r="D45" s="6"/>
      <c r="E45" s="7"/>
      <c r="F45" s="6"/>
      <c r="G45" s="12">
        <v>24</v>
      </c>
      <c r="H45" s="13">
        <v>1</v>
      </c>
      <c r="I45" s="12">
        <v>24</v>
      </c>
      <c r="J45" s="13">
        <v>1</v>
      </c>
      <c r="K45" s="10">
        <f t="shared" si="4"/>
        <v>0</v>
      </c>
      <c r="L45" s="11">
        <f t="shared" si="5"/>
        <v>0</v>
      </c>
    </row>
    <row r="46" spans="2:12" x14ac:dyDescent="0.25">
      <c r="B46" s="4"/>
      <c r="C46" s="5"/>
      <c r="D46" s="6"/>
      <c r="E46" s="7"/>
      <c r="F46" s="6"/>
      <c r="G46" s="12">
        <v>24</v>
      </c>
      <c r="H46" s="13">
        <v>1</v>
      </c>
      <c r="I46" s="12">
        <v>24</v>
      </c>
      <c r="J46" s="13">
        <v>1</v>
      </c>
      <c r="K46" s="10">
        <f t="shared" si="4"/>
        <v>0</v>
      </c>
      <c r="L46" s="11">
        <f t="shared" si="5"/>
        <v>0</v>
      </c>
    </row>
    <row r="47" spans="2:12" x14ac:dyDescent="0.25">
      <c r="B47" s="4"/>
      <c r="C47" s="5"/>
      <c r="D47" s="6"/>
      <c r="E47" s="7"/>
      <c r="F47" s="6"/>
      <c r="G47" s="12">
        <v>24</v>
      </c>
      <c r="H47" s="13">
        <v>1</v>
      </c>
      <c r="I47" s="12">
        <v>24</v>
      </c>
      <c r="J47" s="13">
        <v>1</v>
      </c>
      <c r="K47" s="10">
        <f t="shared" si="4"/>
        <v>0</v>
      </c>
      <c r="L47" s="11">
        <f t="shared" si="5"/>
        <v>0</v>
      </c>
    </row>
    <row r="48" spans="2:12" ht="15.75" thickBot="1" x14ac:dyDescent="0.3">
      <c r="B48" s="14"/>
      <c r="C48" s="15"/>
      <c r="D48" s="16"/>
      <c r="E48" s="17"/>
      <c r="F48" s="16"/>
      <c r="G48" s="18">
        <v>24</v>
      </c>
      <c r="H48" s="19">
        <v>1</v>
      </c>
      <c r="I48" s="18">
        <v>24</v>
      </c>
      <c r="J48" s="19">
        <v>1</v>
      </c>
      <c r="K48" s="20">
        <f t="shared" si="4"/>
        <v>0</v>
      </c>
      <c r="L48" s="21">
        <f t="shared" si="5"/>
        <v>0</v>
      </c>
    </row>
    <row r="49" spans="2:12" x14ac:dyDescent="0.25">
      <c r="B49" s="4" t="s">
        <v>16</v>
      </c>
      <c r="C49" s="24"/>
      <c r="D49" s="6"/>
      <c r="E49" s="7"/>
      <c r="F49" s="6"/>
      <c r="G49" s="8">
        <v>24</v>
      </c>
      <c r="H49" s="9">
        <v>1</v>
      </c>
      <c r="I49" s="8">
        <v>24</v>
      </c>
      <c r="J49" s="9">
        <v>1</v>
      </c>
      <c r="K49" s="27">
        <f t="shared" si="4"/>
        <v>0</v>
      </c>
      <c r="L49" s="28">
        <f t="shared" si="5"/>
        <v>0</v>
      </c>
    </row>
    <row r="50" spans="2:12" x14ac:dyDescent="0.25">
      <c r="B50" s="4"/>
      <c r="C50" s="5"/>
      <c r="D50" s="6"/>
      <c r="E50" s="7"/>
      <c r="F50" s="6"/>
      <c r="G50" s="12">
        <v>24</v>
      </c>
      <c r="H50" s="13">
        <v>1</v>
      </c>
      <c r="I50" s="12">
        <v>24</v>
      </c>
      <c r="J50" s="13">
        <v>1</v>
      </c>
      <c r="K50" s="10">
        <f t="shared" si="4"/>
        <v>0</v>
      </c>
      <c r="L50" s="11">
        <f t="shared" si="5"/>
        <v>0</v>
      </c>
    </row>
    <row r="51" spans="2:12" x14ac:dyDescent="0.25">
      <c r="B51" s="4"/>
      <c r="C51" s="5"/>
      <c r="D51" s="6"/>
      <c r="E51" s="7"/>
      <c r="F51" s="6"/>
      <c r="G51" s="12">
        <v>24</v>
      </c>
      <c r="H51" s="13">
        <v>1</v>
      </c>
      <c r="I51" s="12">
        <v>24</v>
      </c>
      <c r="J51" s="13">
        <v>1</v>
      </c>
      <c r="K51" s="10">
        <f t="shared" si="4"/>
        <v>0</v>
      </c>
      <c r="L51" s="11">
        <f t="shared" si="5"/>
        <v>0</v>
      </c>
    </row>
    <row r="52" spans="2:12" x14ac:dyDescent="0.25">
      <c r="B52" s="4"/>
      <c r="C52" s="5"/>
      <c r="D52" s="6"/>
      <c r="E52" s="7"/>
      <c r="F52" s="6"/>
      <c r="G52" s="12">
        <v>24</v>
      </c>
      <c r="H52" s="13">
        <v>1</v>
      </c>
      <c r="I52" s="12">
        <v>24</v>
      </c>
      <c r="J52" s="13">
        <v>1</v>
      </c>
      <c r="K52" s="10">
        <f t="shared" si="4"/>
        <v>0</v>
      </c>
      <c r="L52" s="11">
        <f t="shared" si="5"/>
        <v>0</v>
      </c>
    </row>
    <row r="53" spans="2:12" x14ac:dyDescent="0.25">
      <c r="B53" s="4"/>
      <c r="C53" s="5"/>
      <c r="D53" s="6"/>
      <c r="E53" s="7"/>
      <c r="F53" s="6"/>
      <c r="G53" s="12">
        <v>24</v>
      </c>
      <c r="H53" s="13">
        <v>1</v>
      </c>
      <c r="I53" s="12">
        <v>24</v>
      </c>
      <c r="J53" s="13">
        <v>1</v>
      </c>
      <c r="K53" s="10">
        <f t="shared" si="4"/>
        <v>0</v>
      </c>
      <c r="L53" s="11">
        <f t="shared" si="5"/>
        <v>0</v>
      </c>
    </row>
    <row r="54" spans="2:12" x14ac:dyDescent="0.25">
      <c r="B54" s="4"/>
      <c r="C54" s="5"/>
      <c r="D54" s="6"/>
      <c r="E54" s="7"/>
      <c r="F54" s="6"/>
      <c r="G54" s="12">
        <v>24</v>
      </c>
      <c r="H54" s="13">
        <v>1</v>
      </c>
      <c r="I54" s="12">
        <v>24</v>
      </c>
      <c r="J54" s="13">
        <v>1</v>
      </c>
      <c r="K54" s="10">
        <f t="shared" si="4"/>
        <v>0</v>
      </c>
      <c r="L54" s="11">
        <f t="shared" si="5"/>
        <v>0</v>
      </c>
    </row>
    <row r="55" spans="2:12" x14ac:dyDescent="0.25">
      <c r="B55" s="4"/>
      <c r="C55" s="5"/>
      <c r="D55" s="6"/>
      <c r="E55" s="7"/>
      <c r="F55" s="6"/>
      <c r="G55" s="12">
        <v>24</v>
      </c>
      <c r="H55" s="13">
        <v>1</v>
      </c>
      <c r="I55" s="12">
        <v>24</v>
      </c>
      <c r="J55" s="13">
        <v>1</v>
      </c>
      <c r="K55" s="10">
        <f t="shared" si="4"/>
        <v>0</v>
      </c>
      <c r="L55" s="11">
        <f t="shared" si="5"/>
        <v>0</v>
      </c>
    </row>
    <row r="56" spans="2:12" x14ac:dyDescent="0.25">
      <c r="B56" s="4"/>
      <c r="C56" s="5"/>
      <c r="D56" s="6"/>
      <c r="E56" s="7"/>
      <c r="F56" s="6"/>
      <c r="G56" s="12">
        <v>24</v>
      </c>
      <c r="H56" s="13">
        <v>1</v>
      </c>
      <c r="I56" s="12">
        <v>24</v>
      </c>
      <c r="J56" s="13">
        <v>1</v>
      </c>
      <c r="K56" s="10">
        <f t="shared" si="4"/>
        <v>0</v>
      </c>
      <c r="L56" s="11">
        <f t="shared" si="5"/>
        <v>0</v>
      </c>
    </row>
    <row r="57" spans="2:12" x14ac:dyDescent="0.25">
      <c r="B57" s="4"/>
      <c r="C57" s="5"/>
      <c r="D57" s="6"/>
      <c r="E57" s="7"/>
      <c r="F57" s="6"/>
      <c r="G57" s="12">
        <v>24</v>
      </c>
      <c r="H57" s="13">
        <v>1</v>
      </c>
      <c r="I57" s="12">
        <v>24</v>
      </c>
      <c r="J57" s="13">
        <v>1</v>
      </c>
      <c r="K57" s="10">
        <f t="shared" si="4"/>
        <v>0</v>
      </c>
      <c r="L57" s="11">
        <f t="shared" si="5"/>
        <v>0</v>
      </c>
    </row>
    <row r="58" spans="2:12" x14ac:dyDescent="0.25">
      <c r="B58" s="4"/>
      <c r="C58" s="5"/>
      <c r="D58" s="6"/>
      <c r="E58" s="7"/>
      <c r="F58" s="6"/>
      <c r="G58" s="12">
        <v>24</v>
      </c>
      <c r="H58" s="13">
        <v>1</v>
      </c>
      <c r="I58" s="12">
        <v>24</v>
      </c>
      <c r="J58" s="13">
        <v>1</v>
      </c>
      <c r="K58" s="10">
        <f t="shared" si="4"/>
        <v>0</v>
      </c>
      <c r="L58" s="11">
        <f t="shared" si="5"/>
        <v>0</v>
      </c>
    </row>
    <row r="59" spans="2:12" x14ac:dyDescent="0.25">
      <c r="B59" s="4"/>
      <c r="C59" s="5"/>
      <c r="D59" s="6"/>
      <c r="E59" s="7"/>
      <c r="F59" s="6"/>
      <c r="G59" s="12">
        <v>24</v>
      </c>
      <c r="H59" s="13">
        <v>1</v>
      </c>
      <c r="I59" s="12">
        <v>24</v>
      </c>
      <c r="J59" s="13">
        <v>1</v>
      </c>
      <c r="K59" s="10">
        <f t="shared" si="4"/>
        <v>0</v>
      </c>
      <c r="L59" s="11">
        <f t="shared" si="5"/>
        <v>0</v>
      </c>
    </row>
    <row r="60" spans="2:12" x14ac:dyDescent="0.25">
      <c r="B60" s="4"/>
      <c r="C60" s="5"/>
      <c r="D60" s="6"/>
      <c r="E60" s="7"/>
      <c r="F60" s="6"/>
      <c r="G60" s="12">
        <v>24</v>
      </c>
      <c r="H60" s="13">
        <v>1</v>
      </c>
      <c r="I60" s="12">
        <v>24</v>
      </c>
      <c r="J60" s="13">
        <v>1</v>
      </c>
      <c r="K60" s="10">
        <f t="shared" si="4"/>
        <v>0</v>
      </c>
      <c r="L60" s="11">
        <f t="shared" si="5"/>
        <v>0</v>
      </c>
    </row>
    <row r="61" spans="2:12" x14ac:dyDescent="0.25">
      <c r="B61" s="4"/>
      <c r="C61" s="5"/>
      <c r="D61" s="6"/>
      <c r="E61" s="7"/>
      <c r="F61" s="6"/>
      <c r="G61" s="12">
        <v>24</v>
      </c>
      <c r="H61" s="13">
        <v>1</v>
      </c>
      <c r="I61" s="12">
        <v>24</v>
      </c>
      <c r="J61" s="13">
        <v>1</v>
      </c>
      <c r="K61" s="10">
        <f t="shared" si="4"/>
        <v>0</v>
      </c>
      <c r="L61" s="11">
        <f t="shared" si="5"/>
        <v>0</v>
      </c>
    </row>
    <row r="62" spans="2:12" x14ac:dyDescent="0.25">
      <c r="B62" s="4"/>
      <c r="C62" s="5"/>
      <c r="D62" s="6"/>
      <c r="E62" s="7"/>
      <c r="F62" s="6"/>
      <c r="G62" s="12">
        <v>24</v>
      </c>
      <c r="H62" s="13">
        <v>1</v>
      </c>
      <c r="I62" s="12">
        <v>24</v>
      </c>
      <c r="J62" s="13">
        <v>1</v>
      </c>
      <c r="K62" s="10">
        <f t="shared" si="4"/>
        <v>0</v>
      </c>
      <c r="L62" s="11">
        <f t="shared" si="5"/>
        <v>0</v>
      </c>
    </row>
    <row r="63" spans="2:12" ht="15.75" thickBot="1" x14ac:dyDescent="0.3">
      <c r="B63" s="14"/>
      <c r="C63" s="15"/>
      <c r="D63" s="16"/>
      <c r="E63" s="17"/>
      <c r="F63" s="16"/>
      <c r="G63" s="18">
        <v>24</v>
      </c>
      <c r="H63" s="19">
        <v>1</v>
      </c>
      <c r="I63" s="18">
        <v>24</v>
      </c>
      <c r="J63" s="19">
        <v>1</v>
      </c>
      <c r="K63" s="20">
        <f t="shared" si="4"/>
        <v>0</v>
      </c>
      <c r="L63" s="21">
        <f t="shared" si="5"/>
        <v>0</v>
      </c>
    </row>
    <row r="64" spans="2:12" x14ac:dyDescent="0.25">
      <c r="B64" s="29" t="s">
        <v>17</v>
      </c>
      <c r="C64" s="24"/>
      <c r="D64" s="25"/>
      <c r="E64" s="26"/>
      <c r="F64" s="25"/>
      <c r="G64" s="8">
        <v>24</v>
      </c>
      <c r="H64" s="9">
        <v>1</v>
      </c>
      <c r="I64" s="8">
        <v>24</v>
      </c>
      <c r="J64" s="9">
        <v>1</v>
      </c>
      <c r="K64" s="27">
        <f t="shared" si="4"/>
        <v>0</v>
      </c>
      <c r="L64" s="28">
        <f t="shared" si="5"/>
        <v>0</v>
      </c>
    </row>
    <row r="65" spans="2:12" x14ac:dyDescent="0.25">
      <c r="B65" s="4"/>
      <c r="C65" s="5"/>
      <c r="D65" s="6"/>
      <c r="E65" s="7"/>
      <c r="F65" s="6"/>
      <c r="G65" s="12">
        <v>24</v>
      </c>
      <c r="H65" s="13">
        <v>1</v>
      </c>
      <c r="I65" s="12">
        <v>24</v>
      </c>
      <c r="J65" s="13">
        <v>1</v>
      </c>
      <c r="K65" s="10">
        <f t="shared" si="4"/>
        <v>0</v>
      </c>
      <c r="L65" s="11">
        <f t="shared" si="5"/>
        <v>0</v>
      </c>
    </row>
    <row r="66" spans="2:12" x14ac:dyDescent="0.25">
      <c r="B66" s="4"/>
      <c r="C66" s="5"/>
      <c r="D66" s="6"/>
      <c r="E66" s="7"/>
      <c r="F66" s="6"/>
      <c r="G66" s="12">
        <v>24</v>
      </c>
      <c r="H66" s="13">
        <v>1</v>
      </c>
      <c r="I66" s="12">
        <v>24</v>
      </c>
      <c r="J66" s="13">
        <v>1</v>
      </c>
      <c r="K66" s="10">
        <f t="shared" si="4"/>
        <v>0</v>
      </c>
      <c r="L66" s="11">
        <f t="shared" si="5"/>
        <v>0</v>
      </c>
    </row>
    <row r="67" spans="2:12" x14ac:dyDescent="0.25">
      <c r="B67" s="4"/>
      <c r="C67" s="5"/>
      <c r="D67" s="6"/>
      <c r="E67" s="7"/>
      <c r="F67" s="6"/>
      <c r="G67" s="12">
        <v>24</v>
      </c>
      <c r="H67" s="13">
        <v>1</v>
      </c>
      <c r="I67" s="12">
        <v>24</v>
      </c>
      <c r="J67" s="13">
        <v>1</v>
      </c>
      <c r="K67" s="10">
        <f t="shared" si="4"/>
        <v>0</v>
      </c>
      <c r="L67" s="11">
        <f t="shared" si="5"/>
        <v>0</v>
      </c>
    </row>
    <row r="68" spans="2:12" ht="15.75" thickBot="1" x14ac:dyDescent="0.3">
      <c r="B68" s="14"/>
      <c r="C68" s="15"/>
      <c r="D68" s="16"/>
      <c r="E68" s="17"/>
      <c r="F68" s="16"/>
      <c r="G68" s="18">
        <v>24</v>
      </c>
      <c r="H68" s="19">
        <v>1</v>
      </c>
      <c r="I68" s="18">
        <v>24</v>
      </c>
      <c r="J68" s="19">
        <v>1</v>
      </c>
      <c r="K68" s="20">
        <f t="shared" si="4"/>
        <v>0</v>
      </c>
      <c r="L68" s="21">
        <f t="shared" si="5"/>
        <v>0</v>
      </c>
    </row>
    <row r="69" spans="2:12" x14ac:dyDescent="0.25">
      <c r="B69" s="29" t="s">
        <v>18</v>
      </c>
      <c r="C69" s="24"/>
      <c r="D69" s="25"/>
      <c r="E69" s="25"/>
      <c r="F69" s="25"/>
      <c r="G69" s="8">
        <v>24</v>
      </c>
      <c r="H69" s="9">
        <v>1</v>
      </c>
      <c r="I69" s="8">
        <v>24</v>
      </c>
      <c r="J69" s="9">
        <v>1</v>
      </c>
      <c r="K69" s="27">
        <f>IFERROR(IF(C69="Showering (Total Minutes of Showering for the House)",((9*45*4186/3600))*((F69*(G69*60)/7)),IF(C69="Baths per week",((F69*270*45*4186/3600))/((7)),(D69*H69*G69*F69*E69)/7)),"0")</f>
        <v>0</v>
      </c>
      <c r="L69" s="28">
        <f>IFERROR(IF(C69="Showering (Total Minutes of Showering for the House)",((9*45*4186/3600))*((F69*(I69*60)/7)),IF(C69="Baths per week",((F69*270*45*4186/3600))/(7),(D69*J69*I69*F69*E69)/7)),"0")</f>
        <v>0</v>
      </c>
    </row>
    <row r="70" spans="2:12" x14ac:dyDescent="0.25">
      <c r="B70" s="4"/>
      <c r="C70" s="5"/>
      <c r="D70" s="6"/>
      <c r="E70" s="7"/>
      <c r="F70" s="6"/>
      <c r="G70" s="12">
        <v>24</v>
      </c>
      <c r="H70" s="13">
        <v>1</v>
      </c>
      <c r="I70" s="12">
        <v>24</v>
      </c>
      <c r="J70" s="13">
        <v>1</v>
      </c>
      <c r="K70" s="10">
        <f>IFERROR(IF(C70="Showering (Total Minutes of Showering for the House)",((9*45*4186/3600))*((F70*(G70*60)/7)),IF(C70="Baths per week",((F70*270*45*4186/3600))/((7)),(D70*H70*G70*F70*E70)/7)),"0")</f>
        <v>0</v>
      </c>
      <c r="L70" s="11">
        <f>IFERROR(IF(C70="Showering (Total Minutes of Showering for the House)",((9*45*4186/3600))*((F70*(I70*60)/7)),IF(C70="Baths per week",((F70*270*45*4186/3600))/(7),(D70*J70*I70*F70*E70)/7)),"0")</f>
        <v>0</v>
      </c>
    </row>
    <row r="71" spans="2:12" x14ac:dyDescent="0.25">
      <c r="B71" s="4"/>
      <c r="C71" s="5"/>
      <c r="D71" s="6"/>
      <c r="E71" s="6"/>
      <c r="F71" s="6"/>
      <c r="G71" s="12">
        <v>24</v>
      </c>
      <c r="H71" s="13">
        <v>1</v>
      </c>
      <c r="I71" s="12">
        <v>24</v>
      </c>
      <c r="J71" s="13">
        <v>1</v>
      </c>
      <c r="K71" s="10">
        <f t="shared" ref="K71:K78" si="6">IFERROR(IF(C71="Showering (Total Minutes of Showering for the House)",((9*45*4186/3600))*((F71*(G71*60)/7)),IF(C71="Baths per week",((F71*270*45*4186/3600))/((7)),(D71*H71*G71*F71*E71)/7)),"0")</f>
        <v>0</v>
      </c>
      <c r="L71" s="11">
        <f t="shared" ref="L71:L78" si="7">IFERROR(IF(C71="Showering (Total Minutes of Showering for the House)",((9*45*4186/3600))*((F71*(I71*60)/7)),IF(C71="Baths per week",((F71*270*45*4186/3600))/(7),(D71*J71*I71*F71*E71)/7)),"0")</f>
        <v>0</v>
      </c>
    </row>
    <row r="72" spans="2:12" x14ac:dyDescent="0.25">
      <c r="B72" s="4"/>
      <c r="C72" s="5"/>
      <c r="D72" s="6"/>
      <c r="E72" s="7"/>
      <c r="F72" s="6"/>
      <c r="G72" s="12">
        <v>24</v>
      </c>
      <c r="H72" s="13">
        <v>1</v>
      </c>
      <c r="I72" s="12">
        <v>24</v>
      </c>
      <c r="J72" s="13">
        <v>1</v>
      </c>
      <c r="K72" s="10">
        <f t="shared" si="6"/>
        <v>0</v>
      </c>
      <c r="L72" s="11">
        <f t="shared" si="7"/>
        <v>0</v>
      </c>
    </row>
    <row r="73" spans="2:12" x14ac:dyDescent="0.25">
      <c r="B73" s="4"/>
      <c r="C73" s="5"/>
      <c r="D73" s="6"/>
      <c r="E73" s="7"/>
      <c r="F73" s="6"/>
      <c r="G73" s="12">
        <v>24</v>
      </c>
      <c r="H73" s="13">
        <v>1</v>
      </c>
      <c r="I73" s="12">
        <v>24</v>
      </c>
      <c r="J73" s="13">
        <v>1</v>
      </c>
      <c r="K73" s="10">
        <f t="shared" si="6"/>
        <v>0</v>
      </c>
      <c r="L73" s="11">
        <f t="shared" si="7"/>
        <v>0</v>
      </c>
    </row>
    <row r="74" spans="2:12" x14ac:dyDescent="0.25">
      <c r="B74" s="4"/>
      <c r="C74" s="5"/>
      <c r="D74" s="6"/>
      <c r="E74" s="7"/>
      <c r="F74" s="6"/>
      <c r="G74" s="12">
        <v>24</v>
      </c>
      <c r="H74" s="13">
        <v>1</v>
      </c>
      <c r="I74" s="12">
        <v>24</v>
      </c>
      <c r="J74" s="13">
        <v>1</v>
      </c>
      <c r="K74" s="10">
        <f t="shared" si="6"/>
        <v>0</v>
      </c>
      <c r="L74" s="11">
        <f t="shared" si="7"/>
        <v>0</v>
      </c>
    </row>
    <row r="75" spans="2:12" x14ac:dyDescent="0.25">
      <c r="B75" s="4"/>
      <c r="C75" s="5"/>
      <c r="D75" s="6"/>
      <c r="E75" s="7"/>
      <c r="F75" s="6"/>
      <c r="G75" s="12">
        <v>24</v>
      </c>
      <c r="H75" s="13">
        <v>1</v>
      </c>
      <c r="I75" s="12">
        <v>24</v>
      </c>
      <c r="J75" s="13">
        <v>1</v>
      </c>
      <c r="K75" s="10">
        <f t="shared" si="6"/>
        <v>0</v>
      </c>
      <c r="L75" s="11">
        <f t="shared" si="7"/>
        <v>0</v>
      </c>
    </row>
    <row r="76" spans="2:12" x14ac:dyDescent="0.25">
      <c r="B76" s="4"/>
      <c r="C76" s="5"/>
      <c r="D76" s="6"/>
      <c r="E76" s="7"/>
      <c r="F76" s="6"/>
      <c r="G76" s="12">
        <v>24</v>
      </c>
      <c r="H76" s="13">
        <v>1</v>
      </c>
      <c r="I76" s="12">
        <v>24</v>
      </c>
      <c r="J76" s="13">
        <v>1</v>
      </c>
      <c r="K76" s="10">
        <f t="shared" si="6"/>
        <v>0</v>
      </c>
      <c r="L76" s="11">
        <f t="shared" si="7"/>
        <v>0</v>
      </c>
    </row>
    <row r="77" spans="2:12" x14ac:dyDescent="0.25">
      <c r="B77" s="4"/>
      <c r="C77" s="5"/>
      <c r="D77" s="6"/>
      <c r="E77" s="7"/>
      <c r="F77" s="6"/>
      <c r="G77" s="12">
        <v>24</v>
      </c>
      <c r="H77" s="13">
        <v>1</v>
      </c>
      <c r="I77" s="12">
        <v>24</v>
      </c>
      <c r="J77" s="13">
        <v>1</v>
      </c>
      <c r="K77" s="10">
        <f t="shared" si="6"/>
        <v>0</v>
      </c>
      <c r="L77" s="11">
        <f t="shared" si="7"/>
        <v>0</v>
      </c>
    </row>
    <row r="78" spans="2:12" ht="15.75" thickBot="1" x14ac:dyDescent="0.3">
      <c r="B78" s="14"/>
      <c r="C78" s="15"/>
      <c r="D78" s="16"/>
      <c r="E78" s="17"/>
      <c r="F78" s="16"/>
      <c r="G78" s="18">
        <v>24</v>
      </c>
      <c r="H78" s="19">
        <v>1</v>
      </c>
      <c r="I78" s="18">
        <v>24</v>
      </c>
      <c r="J78" s="19">
        <v>1</v>
      </c>
      <c r="K78" s="20">
        <f t="shared" si="6"/>
        <v>0</v>
      </c>
      <c r="L78" s="21">
        <f t="shared" si="7"/>
        <v>0</v>
      </c>
    </row>
    <row r="79" spans="2:12" x14ac:dyDescent="0.25">
      <c r="B79" s="4" t="s">
        <v>19</v>
      </c>
      <c r="C79" s="5"/>
      <c r="D79" s="6"/>
      <c r="E79" s="7"/>
      <c r="F79" s="6"/>
      <c r="G79" s="8">
        <v>24</v>
      </c>
      <c r="H79" s="9">
        <v>1</v>
      </c>
      <c r="I79" s="8">
        <v>24</v>
      </c>
      <c r="J79" s="9">
        <v>1</v>
      </c>
      <c r="K79" s="10">
        <f t="shared" ref="K79:K98" si="8">IF(C79="",0,D79*E79*H79*G79*(F79/7))</f>
        <v>0</v>
      </c>
      <c r="L79" s="11">
        <f t="shared" ref="L79:L98" si="9">IF(C79="",0,D79*E79*J79*I79*(F79/7))</f>
        <v>0</v>
      </c>
    </row>
    <row r="80" spans="2:12" x14ac:dyDescent="0.25">
      <c r="B80" s="4"/>
      <c r="C80" s="5"/>
      <c r="D80" s="6"/>
      <c r="E80" s="7"/>
      <c r="F80" s="6"/>
      <c r="G80" s="12">
        <v>24</v>
      </c>
      <c r="H80" s="13">
        <v>1</v>
      </c>
      <c r="I80" s="12">
        <v>24</v>
      </c>
      <c r="J80" s="13">
        <v>1</v>
      </c>
      <c r="K80" s="10">
        <f t="shared" si="8"/>
        <v>0</v>
      </c>
      <c r="L80" s="11">
        <f t="shared" si="9"/>
        <v>0</v>
      </c>
    </row>
    <row r="81" spans="2:12" x14ac:dyDescent="0.25">
      <c r="B81" s="4"/>
      <c r="C81" s="5"/>
      <c r="D81" s="6"/>
      <c r="E81" s="7"/>
      <c r="F81" s="6"/>
      <c r="G81" s="12">
        <v>24</v>
      </c>
      <c r="H81" s="13">
        <v>1</v>
      </c>
      <c r="I81" s="12">
        <v>24</v>
      </c>
      <c r="J81" s="13">
        <v>1</v>
      </c>
      <c r="K81" s="10">
        <f t="shared" si="8"/>
        <v>0</v>
      </c>
      <c r="L81" s="11">
        <f t="shared" si="9"/>
        <v>0</v>
      </c>
    </row>
    <row r="82" spans="2:12" x14ac:dyDescent="0.25">
      <c r="B82" s="4"/>
      <c r="C82" s="5"/>
      <c r="D82" s="6"/>
      <c r="E82" s="7"/>
      <c r="F82" s="6"/>
      <c r="G82" s="12">
        <v>24</v>
      </c>
      <c r="H82" s="13">
        <v>1</v>
      </c>
      <c r="I82" s="12">
        <v>24</v>
      </c>
      <c r="J82" s="13">
        <v>1</v>
      </c>
      <c r="K82" s="10">
        <f t="shared" si="8"/>
        <v>0</v>
      </c>
      <c r="L82" s="11">
        <f t="shared" si="9"/>
        <v>0</v>
      </c>
    </row>
    <row r="83" spans="2:12" x14ac:dyDescent="0.25">
      <c r="B83" s="4"/>
      <c r="C83" s="5"/>
      <c r="D83" s="6"/>
      <c r="E83" s="7"/>
      <c r="F83" s="6"/>
      <c r="G83" s="12">
        <v>24</v>
      </c>
      <c r="H83" s="13">
        <v>1</v>
      </c>
      <c r="I83" s="12">
        <v>24</v>
      </c>
      <c r="J83" s="13">
        <v>1</v>
      </c>
      <c r="K83" s="10">
        <f t="shared" si="8"/>
        <v>0</v>
      </c>
      <c r="L83" s="11">
        <f t="shared" si="9"/>
        <v>0</v>
      </c>
    </row>
    <row r="84" spans="2:12" x14ac:dyDescent="0.25">
      <c r="B84" s="4"/>
      <c r="C84" s="5"/>
      <c r="D84" s="6"/>
      <c r="E84" s="7"/>
      <c r="F84" s="6"/>
      <c r="G84" s="12">
        <v>24</v>
      </c>
      <c r="H84" s="13">
        <v>1</v>
      </c>
      <c r="I84" s="12">
        <v>24</v>
      </c>
      <c r="J84" s="13">
        <v>1</v>
      </c>
      <c r="K84" s="10">
        <f t="shared" si="8"/>
        <v>0</v>
      </c>
      <c r="L84" s="11">
        <f t="shared" si="9"/>
        <v>0</v>
      </c>
    </row>
    <row r="85" spans="2:12" x14ac:dyDescent="0.25">
      <c r="B85" s="4"/>
      <c r="C85" s="5"/>
      <c r="D85" s="6"/>
      <c r="E85" s="7"/>
      <c r="F85" s="6"/>
      <c r="G85" s="12">
        <v>24</v>
      </c>
      <c r="H85" s="13">
        <v>1</v>
      </c>
      <c r="I85" s="12">
        <v>24</v>
      </c>
      <c r="J85" s="13">
        <v>1</v>
      </c>
      <c r="K85" s="10">
        <f t="shared" si="8"/>
        <v>0</v>
      </c>
      <c r="L85" s="11">
        <f t="shared" si="9"/>
        <v>0</v>
      </c>
    </row>
    <row r="86" spans="2:12" x14ac:dyDescent="0.25">
      <c r="B86" s="4"/>
      <c r="C86" s="5"/>
      <c r="D86" s="6"/>
      <c r="E86" s="7"/>
      <c r="F86" s="6"/>
      <c r="G86" s="12">
        <v>24</v>
      </c>
      <c r="H86" s="13">
        <v>1</v>
      </c>
      <c r="I86" s="12">
        <v>24</v>
      </c>
      <c r="J86" s="13">
        <v>1</v>
      </c>
      <c r="K86" s="10">
        <f t="shared" si="8"/>
        <v>0</v>
      </c>
      <c r="L86" s="11">
        <f t="shared" si="9"/>
        <v>0</v>
      </c>
    </row>
    <row r="87" spans="2:12" x14ac:dyDescent="0.25">
      <c r="B87" s="4"/>
      <c r="C87" s="5"/>
      <c r="D87" s="6"/>
      <c r="E87" s="7"/>
      <c r="F87" s="6"/>
      <c r="G87" s="12">
        <v>24</v>
      </c>
      <c r="H87" s="13">
        <v>1</v>
      </c>
      <c r="I87" s="12">
        <v>24</v>
      </c>
      <c r="J87" s="13">
        <v>1</v>
      </c>
      <c r="K87" s="10">
        <f t="shared" si="8"/>
        <v>0</v>
      </c>
      <c r="L87" s="11">
        <f t="shared" si="9"/>
        <v>0</v>
      </c>
    </row>
    <row r="88" spans="2:12" ht="15.75" thickBot="1" x14ac:dyDescent="0.3">
      <c r="B88" s="4"/>
      <c r="C88" s="5"/>
      <c r="D88" s="6"/>
      <c r="E88" s="7"/>
      <c r="F88" s="6"/>
      <c r="G88" s="18">
        <v>24</v>
      </c>
      <c r="H88" s="19">
        <v>1</v>
      </c>
      <c r="I88" s="18">
        <v>24</v>
      </c>
      <c r="J88" s="19">
        <v>1</v>
      </c>
      <c r="K88" s="10">
        <f t="shared" si="8"/>
        <v>0</v>
      </c>
      <c r="L88" s="11">
        <f t="shared" si="9"/>
        <v>0</v>
      </c>
    </row>
    <row r="89" spans="2:12" x14ac:dyDescent="0.25">
      <c r="B89" s="29" t="s">
        <v>20</v>
      </c>
      <c r="C89" s="24"/>
      <c r="D89" s="25"/>
      <c r="E89" s="26"/>
      <c r="F89" s="25"/>
      <c r="G89" s="8">
        <v>24</v>
      </c>
      <c r="H89" s="9">
        <v>1</v>
      </c>
      <c r="I89" s="8">
        <v>24</v>
      </c>
      <c r="J89" s="9">
        <v>1</v>
      </c>
      <c r="K89" s="27">
        <f t="shared" si="8"/>
        <v>0</v>
      </c>
      <c r="L89" s="28">
        <f t="shared" si="9"/>
        <v>0</v>
      </c>
    </row>
    <row r="90" spans="2:12" x14ac:dyDescent="0.25">
      <c r="B90" s="4"/>
      <c r="C90" s="5"/>
      <c r="D90" s="6"/>
      <c r="E90" s="7"/>
      <c r="F90" s="6"/>
      <c r="G90" s="12">
        <v>24</v>
      </c>
      <c r="H90" s="13">
        <v>1</v>
      </c>
      <c r="I90" s="12">
        <v>24</v>
      </c>
      <c r="J90" s="13">
        <v>1</v>
      </c>
      <c r="K90" s="10">
        <f t="shared" si="8"/>
        <v>0</v>
      </c>
      <c r="L90" s="11">
        <f t="shared" si="9"/>
        <v>0</v>
      </c>
    </row>
    <row r="91" spans="2:12" x14ac:dyDescent="0.25">
      <c r="B91" s="4"/>
      <c r="C91" s="5"/>
      <c r="D91" s="6"/>
      <c r="E91" s="7"/>
      <c r="F91" s="6"/>
      <c r="G91" s="12">
        <v>24</v>
      </c>
      <c r="H91" s="13">
        <v>1</v>
      </c>
      <c r="I91" s="12">
        <v>24</v>
      </c>
      <c r="J91" s="13">
        <v>1</v>
      </c>
      <c r="K91" s="10">
        <f t="shared" si="8"/>
        <v>0</v>
      </c>
      <c r="L91" s="11">
        <f t="shared" si="9"/>
        <v>0</v>
      </c>
    </row>
    <row r="92" spans="2:12" x14ac:dyDescent="0.25">
      <c r="B92" s="4"/>
      <c r="C92" s="5"/>
      <c r="D92" s="6"/>
      <c r="E92" s="7"/>
      <c r="F92" s="6"/>
      <c r="G92" s="12">
        <v>24</v>
      </c>
      <c r="H92" s="13">
        <v>1</v>
      </c>
      <c r="I92" s="12">
        <v>24</v>
      </c>
      <c r="J92" s="13">
        <v>1</v>
      </c>
      <c r="K92" s="10">
        <f t="shared" si="8"/>
        <v>0</v>
      </c>
      <c r="L92" s="11">
        <f t="shared" si="9"/>
        <v>0</v>
      </c>
    </row>
    <row r="93" spans="2:12" x14ac:dyDescent="0.25">
      <c r="B93" s="4"/>
      <c r="C93" s="5"/>
      <c r="D93" s="6"/>
      <c r="E93" s="7"/>
      <c r="F93" s="6"/>
      <c r="G93" s="12">
        <v>24</v>
      </c>
      <c r="H93" s="13">
        <v>1</v>
      </c>
      <c r="I93" s="12">
        <v>24</v>
      </c>
      <c r="J93" s="13">
        <v>1</v>
      </c>
      <c r="K93" s="10">
        <f t="shared" si="8"/>
        <v>0</v>
      </c>
      <c r="L93" s="11">
        <f t="shared" si="9"/>
        <v>0</v>
      </c>
    </row>
    <row r="94" spans="2:12" x14ac:dyDescent="0.25">
      <c r="B94" s="4"/>
      <c r="C94" s="5"/>
      <c r="D94" s="6"/>
      <c r="E94" s="7"/>
      <c r="F94" s="6"/>
      <c r="G94" s="12">
        <v>24</v>
      </c>
      <c r="H94" s="13">
        <v>1</v>
      </c>
      <c r="I94" s="12">
        <v>24</v>
      </c>
      <c r="J94" s="13">
        <v>1</v>
      </c>
      <c r="K94" s="10">
        <f t="shared" si="8"/>
        <v>0</v>
      </c>
      <c r="L94" s="11">
        <f t="shared" si="9"/>
        <v>0</v>
      </c>
    </row>
    <row r="95" spans="2:12" x14ac:dyDescent="0.25">
      <c r="B95" s="4"/>
      <c r="C95" s="5"/>
      <c r="D95" s="6"/>
      <c r="E95" s="7"/>
      <c r="F95" s="6"/>
      <c r="G95" s="12">
        <v>24</v>
      </c>
      <c r="H95" s="13">
        <v>1</v>
      </c>
      <c r="I95" s="12">
        <v>24</v>
      </c>
      <c r="J95" s="13">
        <v>1</v>
      </c>
      <c r="K95" s="10">
        <f t="shared" si="8"/>
        <v>0</v>
      </c>
      <c r="L95" s="11">
        <f t="shared" si="9"/>
        <v>0</v>
      </c>
    </row>
    <row r="96" spans="2:12" x14ac:dyDescent="0.25">
      <c r="B96" s="4"/>
      <c r="C96" s="5"/>
      <c r="D96" s="6"/>
      <c r="E96" s="7"/>
      <c r="F96" s="6"/>
      <c r="G96" s="12">
        <v>24</v>
      </c>
      <c r="H96" s="13">
        <v>1</v>
      </c>
      <c r="I96" s="12">
        <v>24</v>
      </c>
      <c r="J96" s="13">
        <v>1</v>
      </c>
      <c r="K96" s="10">
        <f t="shared" si="8"/>
        <v>0</v>
      </c>
      <c r="L96" s="11">
        <f t="shared" si="9"/>
        <v>0</v>
      </c>
    </row>
    <row r="97" spans="2:12" x14ac:dyDescent="0.25">
      <c r="B97" s="4"/>
      <c r="C97" s="5"/>
      <c r="D97" s="6"/>
      <c r="E97" s="7"/>
      <c r="F97" s="6"/>
      <c r="G97" s="12">
        <v>24</v>
      </c>
      <c r="H97" s="13">
        <v>1</v>
      </c>
      <c r="I97" s="12">
        <v>24</v>
      </c>
      <c r="J97" s="13">
        <v>1</v>
      </c>
      <c r="K97" s="10">
        <f t="shared" si="8"/>
        <v>0</v>
      </c>
      <c r="L97" s="11">
        <f t="shared" si="9"/>
        <v>0</v>
      </c>
    </row>
    <row r="98" spans="2:12" ht="15.75" thickBot="1" x14ac:dyDescent="0.3">
      <c r="B98" s="14"/>
      <c r="C98" s="15"/>
      <c r="D98" s="16"/>
      <c r="E98" s="17"/>
      <c r="F98" s="16"/>
      <c r="G98" s="18">
        <v>24</v>
      </c>
      <c r="H98" s="19">
        <v>1</v>
      </c>
      <c r="I98" s="18">
        <v>24</v>
      </c>
      <c r="J98" s="19">
        <v>1</v>
      </c>
      <c r="K98" s="20">
        <f t="shared" si="8"/>
        <v>0</v>
      </c>
      <c r="L98" s="21">
        <f t="shared" si="9"/>
        <v>0</v>
      </c>
    </row>
    <row r="99" spans="2:12" ht="15.75" thickBot="1" x14ac:dyDescent="0.3">
      <c r="B99" s="37" t="s">
        <v>21</v>
      </c>
      <c r="C99" s="38"/>
      <c r="D99" s="38"/>
      <c r="E99" s="38"/>
      <c r="F99" s="38"/>
      <c r="G99" s="38"/>
      <c r="H99" s="38"/>
      <c r="I99" s="38"/>
      <c r="J99" s="38"/>
      <c r="K99" s="38"/>
      <c r="L99" s="39"/>
    </row>
    <row r="100" spans="2:12" ht="39.75" customHeight="1" thickBot="1" x14ac:dyDescent="0.3">
      <c r="B100" s="48" t="s">
        <v>22</v>
      </c>
      <c r="C100" s="49"/>
      <c r="D100" s="49"/>
      <c r="E100" s="49"/>
      <c r="F100" s="49"/>
      <c r="G100" s="49"/>
      <c r="H100" s="49"/>
      <c r="I100" s="49"/>
      <c r="J100" s="49"/>
      <c r="K100" s="49"/>
      <c r="L100" s="50"/>
    </row>
    <row r="101" spans="2:12" ht="39.75" customHeight="1" thickBot="1" x14ac:dyDescent="0.3">
      <c r="B101" s="37"/>
      <c r="C101" s="38"/>
      <c r="D101" s="38"/>
      <c r="E101" s="38"/>
      <c r="F101" s="38"/>
      <c r="G101" s="38"/>
      <c r="H101" s="38"/>
      <c r="I101" s="38"/>
      <c r="J101" s="38"/>
      <c r="K101" s="38"/>
      <c r="L101" s="39"/>
    </row>
    <row r="102" spans="2:12" ht="39.75" customHeight="1" thickBot="1" x14ac:dyDescent="0.3">
      <c r="B102" s="37"/>
      <c r="C102" s="38"/>
      <c r="D102" s="38"/>
      <c r="E102" s="38"/>
      <c r="F102" s="38"/>
      <c r="G102" s="38"/>
      <c r="H102" s="38"/>
      <c r="I102" s="38"/>
      <c r="J102" s="38"/>
      <c r="K102" s="38"/>
      <c r="L102" s="39"/>
    </row>
    <row r="103" spans="2:12" ht="39.75" customHeight="1" thickBot="1" x14ac:dyDescent="0.3">
      <c r="B103" s="37"/>
      <c r="C103" s="38"/>
      <c r="D103" s="38"/>
      <c r="E103" s="38"/>
      <c r="F103" s="38"/>
      <c r="G103" s="38"/>
      <c r="H103" s="38"/>
      <c r="I103" s="38"/>
      <c r="J103" s="38"/>
      <c r="K103" s="38"/>
      <c r="L103" s="39"/>
    </row>
    <row r="104" spans="2:12" ht="39.75" customHeight="1" thickBot="1" x14ac:dyDescent="0.3">
      <c r="B104" s="37"/>
      <c r="C104" s="38"/>
      <c r="D104" s="38"/>
      <c r="E104" s="38"/>
      <c r="F104" s="38"/>
      <c r="G104" s="38"/>
      <c r="H104" s="38"/>
      <c r="I104" s="38"/>
      <c r="J104" s="38"/>
      <c r="K104" s="38"/>
      <c r="L104" s="39"/>
    </row>
    <row r="105" spans="2:12" ht="39.75" customHeight="1" thickBot="1" x14ac:dyDescent="0.3">
      <c r="B105" s="37"/>
      <c r="C105" s="38"/>
      <c r="D105" s="38"/>
      <c r="E105" s="38"/>
      <c r="F105" s="38"/>
      <c r="G105" s="38"/>
      <c r="H105" s="38"/>
      <c r="I105" s="38"/>
      <c r="J105" s="38"/>
      <c r="K105" s="38"/>
      <c r="L105" s="39"/>
    </row>
    <row r="106" spans="2:12" ht="94.5" customHeight="1" x14ac:dyDescent="0.25">
      <c r="B106" s="55" t="s">
        <v>23</v>
      </c>
      <c r="C106" s="55"/>
      <c r="D106" s="55"/>
      <c r="E106" s="55"/>
      <c r="F106" s="55"/>
      <c r="G106" s="55"/>
      <c r="H106" s="55"/>
      <c r="I106" s="55"/>
      <c r="J106" s="55"/>
      <c r="K106" s="55"/>
      <c r="L106" s="55"/>
    </row>
    <row r="108" spans="2:12" ht="19.5" hidden="1" thickBot="1" x14ac:dyDescent="0.3">
      <c r="F108" s="30"/>
      <c r="G108" s="30"/>
      <c r="H108" s="30"/>
      <c r="I108" s="30"/>
      <c r="J108" s="30"/>
      <c r="K108" s="31">
        <f>SUM(K4:K98)</f>
        <v>0</v>
      </c>
      <c r="L108" s="31">
        <f>SUM(L4:L98)</f>
        <v>0</v>
      </c>
    </row>
    <row r="109" spans="2:12" ht="15" hidden="1" customHeight="1" x14ac:dyDescent="0.25">
      <c r="F109" s="56" t="s">
        <v>24</v>
      </c>
      <c r="G109" s="56"/>
      <c r="H109" s="56"/>
      <c r="I109" s="56"/>
      <c r="J109" s="56"/>
      <c r="K109" s="32" t="str">
        <f>IF(COUNTIF($C19:$C28,"Hot Water (Heat Pump)")&gt;0,"Yes",IF(COUNTIF($C19:$C28,"Hot Water (Gas)")&gt;0,"Yes","No"))</f>
        <v>No</v>
      </c>
      <c r="L109" s="32" t="str">
        <f>IF(COUNTIF($C19:$C28,"Hot Water (Heat Pump)")&gt;0,"Yes",IF(COUNTIF($C19:$C28,"Hot Water (Gas)")&gt;0,"Yes","No"))</f>
        <v>No</v>
      </c>
    </row>
    <row r="110" spans="2:12" ht="15" hidden="1" customHeight="1" x14ac:dyDescent="0.25">
      <c r="F110" s="56" t="s">
        <v>25</v>
      </c>
      <c r="G110" s="56"/>
      <c r="H110" s="56"/>
      <c r="I110" s="56"/>
      <c r="J110" s="56"/>
      <c r="K110" s="33" t="str">
        <f>IFERROR(INDEX('Load Profile'!$C$69:$L$78,MATCH("Showering (Total Minutes of Showering for the House)",'Load Profile'!$C$69:$C$78,0),9),"0")</f>
        <v>0</v>
      </c>
      <c r="L110" s="33" t="str">
        <f>IFERROR(INDEX('Load Profile'!$C$69:$L$78,MATCH("Showering (Total Minutes of Showering for the House)",'Load Profile'!$C$69:$C$78,0),10),"0")</f>
        <v>0</v>
      </c>
    </row>
    <row r="111" spans="2:12" ht="15.75" hidden="1" customHeight="1" x14ac:dyDescent="0.25">
      <c r="F111" s="56" t="s">
        <v>26</v>
      </c>
      <c r="G111" s="56"/>
      <c r="H111" s="56"/>
      <c r="I111" s="56"/>
      <c r="J111" s="56"/>
      <c r="K111" s="33" t="str">
        <f>IFERROR(INDEX('Load Profile'!$C$69:$L$78,MATCH("Baths per week",'Load Profile'!$C$69:$C$78,0),9),"0")</f>
        <v>0</v>
      </c>
      <c r="L111" s="33" t="str">
        <f>IFERROR(INDEX('Load Profile'!$C$69:$L$78,MATCH("Baths per week",'Load Profile'!$C$69:$C$78,0),10),"0")</f>
        <v>0</v>
      </c>
    </row>
    <row r="112" spans="2:12" ht="15" hidden="1" customHeight="1" x14ac:dyDescent="0.25">
      <c r="F112" s="56" t="s">
        <v>27</v>
      </c>
      <c r="G112" s="56"/>
      <c r="H112" s="56"/>
      <c r="I112" s="56"/>
      <c r="J112" s="56"/>
      <c r="K112" s="33">
        <f>SUM(K110+K111)</f>
        <v>0</v>
      </c>
      <c r="L112" s="33">
        <f>IFERROR(L110+L111,L110)</f>
        <v>0</v>
      </c>
    </row>
    <row r="113" spans="6:12" ht="15.75" hidden="1" customHeight="1" thickBot="1" x14ac:dyDescent="0.3">
      <c r="F113" s="51" t="s">
        <v>28</v>
      </c>
      <c r="G113" s="51"/>
      <c r="H113" s="51"/>
      <c r="I113" s="51"/>
      <c r="J113" s="51"/>
      <c r="K113" s="34">
        <v>4.5</v>
      </c>
      <c r="L113" s="34">
        <v>4.5</v>
      </c>
    </row>
    <row r="114" spans="6:12" ht="19.5" hidden="1" thickBot="1" x14ac:dyDescent="0.3">
      <c r="H114" s="52" t="s">
        <v>29</v>
      </c>
      <c r="I114" s="53"/>
      <c r="J114" s="54"/>
      <c r="K114" s="31">
        <f>IF(K109="yes",K108-(K112*(1-1/K113)),K108)</f>
        <v>0</v>
      </c>
      <c r="L114" s="31">
        <f>IF(L109="yes",L108-(L112*(1-1/L113)),L108)</f>
        <v>0</v>
      </c>
    </row>
    <row r="115" spans="6:12" hidden="1" x14ac:dyDescent="0.25"/>
    <row r="149" spans="2:2" x14ac:dyDescent="0.25">
      <c r="B149" s="1"/>
    </row>
  </sheetData>
  <sheetProtection algorithmName="SHA-512" hashValue="VViiSU9/CTaMeU/XnikrS1srIhn7nWrxJKX7nfJqldVjxeMoa+Dwv42f9vbR5r7g8Dj/nGObh5tdcA59LXUybw==" saltValue="+iDzNS1+DqRv76ImTojd/A==" spinCount="100000" sheet="1" objects="1" scenarios="1" selectLockedCells="1"/>
  <dataConsolidate/>
  <mergeCells count="22">
    <mergeCell ref="F113:J113"/>
    <mergeCell ref="H114:J114"/>
    <mergeCell ref="B105:L105"/>
    <mergeCell ref="B106:L106"/>
    <mergeCell ref="F109:J109"/>
    <mergeCell ref="F110:J110"/>
    <mergeCell ref="F111:J111"/>
    <mergeCell ref="F112:J112"/>
    <mergeCell ref="B104:L104"/>
    <mergeCell ref="B1:L1"/>
    <mergeCell ref="B2:B3"/>
    <mergeCell ref="C2:C3"/>
    <mergeCell ref="D2:D3"/>
    <mergeCell ref="E2:E3"/>
    <mergeCell ref="F2:J2"/>
    <mergeCell ref="K2:K3"/>
    <mergeCell ref="L2:L3"/>
    <mergeCell ref="B99:L99"/>
    <mergeCell ref="B100:L100"/>
    <mergeCell ref="B101:L101"/>
    <mergeCell ref="B102:L102"/>
    <mergeCell ref="B103:L103"/>
  </mergeCells>
  <conditionalFormatting sqref="B102">
    <cfRule type="expression" dxfId="83" priority="80">
      <formula>MOD(ROW(),2)=0</formula>
    </cfRule>
  </conditionalFormatting>
  <conditionalFormatting sqref="B100:B101">
    <cfRule type="expression" dxfId="82" priority="82">
      <formula>MOD(ROW(),2)=0</formula>
    </cfRule>
  </conditionalFormatting>
  <conditionalFormatting sqref="B104">
    <cfRule type="expression" dxfId="81" priority="79">
      <formula>MOD(ROW(),2)=0</formula>
    </cfRule>
  </conditionalFormatting>
  <conditionalFormatting sqref="B105">
    <cfRule type="expression" dxfId="80" priority="77">
      <formula>MOD(ROW(),2)=0</formula>
    </cfRule>
  </conditionalFormatting>
  <conditionalFormatting sqref="B103">
    <cfRule type="expression" dxfId="79" priority="78">
      <formula>MOD(ROW(),2)=0</formula>
    </cfRule>
  </conditionalFormatting>
  <conditionalFormatting sqref="B99">
    <cfRule type="expression" dxfId="78" priority="81">
      <formula>MOD(ROW(),2)=0</formula>
    </cfRule>
  </conditionalFormatting>
  <conditionalFormatting sqref="B34:B39 B45:B49 B55:B68 B79 B85:B98 B4:B29 K85:L98 K79:L79 K55:L68 K34:L39 K45:L49 K4:L29">
    <cfRule type="expression" dxfId="77" priority="76">
      <formula>MOD(ROW(),2)=0</formula>
    </cfRule>
  </conditionalFormatting>
  <conditionalFormatting sqref="K6:L10 B6:B10">
    <cfRule type="expression" dxfId="76" priority="75">
      <formula>MOD(ROW(),2)=0</formula>
    </cfRule>
  </conditionalFormatting>
  <conditionalFormatting sqref="B70:B78">
    <cfRule type="expression" dxfId="75" priority="74">
      <formula>MOD(ROW(),2)=0</formula>
    </cfRule>
  </conditionalFormatting>
  <conditionalFormatting sqref="B70:B73">
    <cfRule type="expression" dxfId="74" priority="73">
      <formula>MOD(ROW(),2)=0</formula>
    </cfRule>
  </conditionalFormatting>
  <conditionalFormatting sqref="B40:B41 K40:L41">
    <cfRule type="expression" dxfId="73" priority="72">
      <formula>MOD(ROW(),2)=0</formula>
    </cfRule>
  </conditionalFormatting>
  <conditionalFormatting sqref="B50:B54 K50:L54">
    <cfRule type="expression" dxfId="72" priority="71">
      <formula>MOD(ROW(),2)=0</formula>
    </cfRule>
  </conditionalFormatting>
  <conditionalFormatting sqref="B82:B84 K82:L84">
    <cfRule type="expression" dxfId="71" priority="70">
      <formula>MOD(ROW(),2)=0</formula>
    </cfRule>
  </conditionalFormatting>
  <conditionalFormatting sqref="B80:B81 K80:L81">
    <cfRule type="expression" dxfId="70" priority="69">
      <formula>MOD(ROW(),2)=0</formula>
    </cfRule>
  </conditionalFormatting>
  <conditionalFormatting sqref="B30:B33 K30:L33">
    <cfRule type="expression" dxfId="69" priority="83">
      <formula>MOD(ROW(),2)=0</formula>
    </cfRule>
  </conditionalFormatting>
  <conditionalFormatting sqref="B42:B44 K42:L44">
    <cfRule type="expression" dxfId="68" priority="84">
      <formula>MOD(ROW(),2)=0</formula>
    </cfRule>
  </conditionalFormatting>
  <conditionalFormatting sqref="B69">
    <cfRule type="expression" dxfId="67" priority="68">
      <formula>MOD(ROW(),2)=0</formula>
    </cfRule>
  </conditionalFormatting>
  <conditionalFormatting sqref="K69:L78">
    <cfRule type="expression" dxfId="66" priority="67">
      <formula>MOD(ROW(),2)=0</formula>
    </cfRule>
  </conditionalFormatting>
  <conditionalFormatting sqref="K69:L78">
    <cfRule type="expression" dxfId="65" priority="66">
      <formula>MOD(ROW(),2)=0</formula>
    </cfRule>
  </conditionalFormatting>
  <conditionalFormatting sqref="K69">
    <cfRule type="expression" dxfId="64" priority="65">
      <formula>MOD(ROW(),2)=0</formula>
    </cfRule>
  </conditionalFormatting>
  <conditionalFormatting sqref="L69:L78">
    <cfRule type="expression" dxfId="63" priority="64">
      <formula>MOD(ROW(),2)=0</formula>
    </cfRule>
  </conditionalFormatting>
  <conditionalFormatting sqref="L69:L78">
    <cfRule type="expression" dxfId="62" priority="63">
      <formula>MOD(ROW(),2)=0</formula>
    </cfRule>
  </conditionalFormatting>
  <conditionalFormatting sqref="K70:K78">
    <cfRule type="expression" dxfId="61" priority="62">
      <formula>MOD(ROW(),2)=0</formula>
    </cfRule>
  </conditionalFormatting>
  <conditionalFormatting sqref="L69:L78">
    <cfRule type="expression" dxfId="60" priority="61">
      <formula>MOD(ROW(),2)=0</formula>
    </cfRule>
  </conditionalFormatting>
  <conditionalFormatting sqref="L70:L78">
    <cfRule type="expression" dxfId="59" priority="60">
      <formula>MOD(ROW(),2)=0</formula>
    </cfRule>
  </conditionalFormatting>
  <conditionalFormatting sqref="L70:L78">
    <cfRule type="expression" dxfId="58" priority="59">
      <formula>MOD(ROW(),2)=0</formula>
    </cfRule>
  </conditionalFormatting>
  <conditionalFormatting sqref="L70:L78">
    <cfRule type="expression" dxfId="57" priority="58">
      <formula>MOD(ROW(),2)=0</formula>
    </cfRule>
  </conditionalFormatting>
  <conditionalFormatting sqref="L70:L78">
    <cfRule type="expression" dxfId="56" priority="57">
      <formula>MOD(ROW(),2)=0</formula>
    </cfRule>
  </conditionalFormatting>
  <conditionalFormatting sqref="L70:L78">
    <cfRule type="expression" dxfId="55" priority="56">
      <formula>MOD(ROW(),2)=0</formula>
    </cfRule>
  </conditionalFormatting>
  <conditionalFormatting sqref="L70:L78">
    <cfRule type="expression" dxfId="54" priority="55">
      <formula>MOD(ROW(),2)=0</formula>
    </cfRule>
  </conditionalFormatting>
  <conditionalFormatting sqref="L70:L78">
    <cfRule type="expression" dxfId="53" priority="54">
      <formula>MOD(ROW(),2)=0</formula>
    </cfRule>
  </conditionalFormatting>
  <conditionalFormatting sqref="K69">
    <cfRule type="expression" dxfId="52" priority="53">
      <formula>MOD(ROW(),2)=0</formula>
    </cfRule>
  </conditionalFormatting>
  <conditionalFormatting sqref="K70:K78">
    <cfRule type="expression" dxfId="51" priority="52">
      <formula>MOD(ROW(),2)=0</formula>
    </cfRule>
  </conditionalFormatting>
  <conditionalFormatting sqref="K70:K78">
    <cfRule type="expression" dxfId="50" priority="51">
      <formula>MOD(ROW(),2)=0</formula>
    </cfRule>
  </conditionalFormatting>
  <conditionalFormatting sqref="C66:J68 C79:F79 C89:J98 C29:F29 C85:F88 C45:F49 C34:F39 C4:F18 C55:F65">
    <cfRule type="expression" dxfId="49" priority="50">
      <formula>MOD(ROW(),2)=0</formula>
    </cfRule>
  </conditionalFormatting>
  <conditionalFormatting sqref="C6:F10">
    <cfRule type="expression" dxfId="48" priority="49">
      <formula>MOD(ROW(),2)=0</formula>
    </cfRule>
  </conditionalFormatting>
  <conditionalFormatting sqref="C40:F41">
    <cfRule type="expression" dxfId="47" priority="46">
      <formula>MOD(ROW(),2)=0</formula>
    </cfRule>
  </conditionalFormatting>
  <conditionalFormatting sqref="C50:F54">
    <cfRule type="expression" dxfId="46" priority="45">
      <formula>MOD(ROW(),2)=0</formula>
    </cfRule>
  </conditionalFormatting>
  <conditionalFormatting sqref="C82:F84">
    <cfRule type="expression" dxfId="45" priority="44">
      <formula>MOD(ROW(),2)=0</formula>
    </cfRule>
  </conditionalFormatting>
  <conditionalFormatting sqref="C80:F81">
    <cfRule type="expression" dxfId="44" priority="43">
      <formula>MOD(ROW(),2)=0</formula>
    </cfRule>
  </conditionalFormatting>
  <conditionalFormatting sqref="C69:F78">
    <cfRule type="expression" dxfId="43" priority="42">
      <formula>MOD(ROW(),2)=0</formula>
    </cfRule>
  </conditionalFormatting>
  <conditionalFormatting sqref="C70:F73">
    <cfRule type="expression" dxfId="42" priority="41">
      <formula>MOD(ROW(),2)=0</formula>
    </cfRule>
  </conditionalFormatting>
  <conditionalFormatting sqref="C20:F23 E19 E24">
    <cfRule type="expression" dxfId="41" priority="37">
      <formula>MOD(ROW(),2)=0</formula>
    </cfRule>
  </conditionalFormatting>
  <conditionalFormatting sqref="C30:F33">
    <cfRule type="expression" dxfId="40" priority="48">
      <formula>MOD(ROW(),2)=0</formula>
    </cfRule>
  </conditionalFormatting>
  <conditionalFormatting sqref="C42:F44">
    <cfRule type="expression" dxfId="39" priority="47">
      <formula>MOD(ROW(),2)=0</formula>
    </cfRule>
  </conditionalFormatting>
  <conditionalFormatting sqref="D69:E78">
    <cfRule type="expression" dxfId="38" priority="40">
      <formula>$C69="Showering (Total Minutes of Showering for the House)"</formula>
    </cfRule>
  </conditionalFormatting>
  <conditionalFormatting sqref="D69:E78">
    <cfRule type="expression" dxfId="37" priority="39">
      <formula>$C69="Baths per week"</formula>
    </cfRule>
  </conditionalFormatting>
  <conditionalFormatting sqref="C19:F28">
    <cfRule type="expression" dxfId="36" priority="38">
      <formula>MOD(ROW(),2)=0</formula>
    </cfRule>
  </conditionalFormatting>
  <conditionalFormatting sqref="D19:E28">
    <cfRule type="expression" dxfId="35" priority="36">
      <formula>$C19="Showering (Total Minutes of Showering for the House)"</formula>
    </cfRule>
  </conditionalFormatting>
  <conditionalFormatting sqref="D19:F28">
    <cfRule type="expression" dxfId="34" priority="28">
      <formula>$C19="Hot Water (Gas)"</formula>
    </cfRule>
    <cfRule type="expression" dxfId="33" priority="31">
      <formula>$C19="Hot Water (Electric Boost)"</formula>
    </cfRule>
    <cfRule type="expression" dxfId="32" priority="32">
      <formula>$C19="Hot Water (Solar Thermal)"</formula>
    </cfRule>
    <cfRule type="expression" dxfId="31" priority="33">
      <formula>$C19="Hot Water (Solar PV)"</formula>
    </cfRule>
    <cfRule type="expression" dxfId="30" priority="34">
      <formula>$C19="Hot Water (Resistive Element)"</formula>
    </cfRule>
    <cfRule type="expression" dxfId="29" priority="35">
      <formula>$C19="Hot Water (Heat Pump)"</formula>
    </cfRule>
  </conditionalFormatting>
  <conditionalFormatting sqref="G29:J38">
    <cfRule type="expression" dxfId="28" priority="30">
      <formula>MOD(ROW(),2)=0</formula>
    </cfRule>
  </conditionalFormatting>
  <conditionalFormatting sqref="G26:J28">
    <cfRule type="expression" dxfId="27" priority="29">
      <formula>MOD(ROW(),2)=0</formula>
    </cfRule>
  </conditionalFormatting>
  <conditionalFormatting sqref="K69">
    <cfRule type="expression" dxfId="26" priority="27">
      <formula>MOD(ROW(),2)=0</formula>
    </cfRule>
  </conditionalFormatting>
  <conditionalFormatting sqref="L69">
    <cfRule type="expression" dxfId="25" priority="26">
      <formula>MOD(ROW(),2)=0</formula>
    </cfRule>
  </conditionalFormatting>
  <conditionalFormatting sqref="L69">
    <cfRule type="expression" dxfId="24" priority="25">
      <formula>MOD(ROW(),2)=0</formula>
    </cfRule>
  </conditionalFormatting>
  <conditionalFormatting sqref="L69">
    <cfRule type="expression" dxfId="23" priority="24">
      <formula>MOD(ROW(),2)=0</formula>
    </cfRule>
  </conditionalFormatting>
  <conditionalFormatting sqref="L69">
    <cfRule type="expression" dxfId="22" priority="23">
      <formula>MOD(ROW(),2)=0</formula>
    </cfRule>
  </conditionalFormatting>
  <conditionalFormatting sqref="L69">
    <cfRule type="expression" dxfId="21" priority="22">
      <formula>MOD(ROW(),2)=0</formula>
    </cfRule>
  </conditionalFormatting>
  <conditionalFormatting sqref="L69">
    <cfRule type="expression" dxfId="20" priority="21">
      <formula>MOD(ROW(),2)=0</formula>
    </cfRule>
  </conditionalFormatting>
  <conditionalFormatting sqref="L69">
    <cfRule type="expression" dxfId="19" priority="20">
      <formula>MOD(ROW(),2)=0</formula>
    </cfRule>
  </conditionalFormatting>
  <conditionalFormatting sqref="K69">
    <cfRule type="expression" dxfId="18" priority="19">
      <formula>MOD(ROW(),2)=0</formula>
    </cfRule>
  </conditionalFormatting>
  <conditionalFormatting sqref="K69">
    <cfRule type="expression" dxfId="17" priority="18">
      <formula>MOD(ROW(),2)=0</formula>
    </cfRule>
  </conditionalFormatting>
  <conditionalFormatting sqref="G13:J18 J11:J12">
    <cfRule type="expression" dxfId="16" priority="17">
      <formula>MOD(ROW(),2)=0</formula>
    </cfRule>
  </conditionalFormatting>
  <conditionalFormatting sqref="J4 J9:J10">
    <cfRule type="expression" dxfId="15" priority="16">
      <formula>MOD(ROW(),2)=0</formula>
    </cfRule>
  </conditionalFormatting>
  <conditionalFormatting sqref="J5:J8">
    <cfRule type="expression" dxfId="14" priority="15">
      <formula>MOD(ROW(),2)=0</formula>
    </cfRule>
  </conditionalFormatting>
  <conditionalFormatting sqref="G4:I12">
    <cfRule type="expression" dxfId="13" priority="14">
      <formula>MOD(ROW(),2)=0</formula>
    </cfRule>
  </conditionalFormatting>
  <conditionalFormatting sqref="G58:J63 J56:J57">
    <cfRule type="expression" dxfId="12" priority="13">
      <formula>MOD(ROW(),2)=0</formula>
    </cfRule>
  </conditionalFormatting>
  <conditionalFormatting sqref="J49 J54:J55">
    <cfRule type="expression" dxfId="11" priority="12">
      <formula>MOD(ROW(),2)=0</formula>
    </cfRule>
  </conditionalFormatting>
  <conditionalFormatting sqref="J50:J53">
    <cfRule type="expression" dxfId="10" priority="11">
      <formula>MOD(ROW(),2)=0</formula>
    </cfRule>
  </conditionalFormatting>
  <conditionalFormatting sqref="G49:I57">
    <cfRule type="expression" dxfId="9" priority="10">
      <formula>MOD(ROW(),2)=0</formula>
    </cfRule>
  </conditionalFormatting>
  <conditionalFormatting sqref="G39:J48">
    <cfRule type="expression" dxfId="8" priority="9">
      <formula>MOD(ROW(),2)=0</formula>
    </cfRule>
  </conditionalFormatting>
  <conditionalFormatting sqref="G69:J78">
    <cfRule type="expression" dxfId="7" priority="8">
      <formula>MOD(ROW(),2)=0</formula>
    </cfRule>
  </conditionalFormatting>
  <conditionalFormatting sqref="G79:J88">
    <cfRule type="expression" dxfId="6" priority="7">
      <formula>MOD(ROW(),2)=0</formula>
    </cfRule>
  </conditionalFormatting>
  <conditionalFormatting sqref="J64">
    <cfRule type="expression" dxfId="5" priority="6">
      <formula>MOD(ROW(),2)=0</formula>
    </cfRule>
  </conditionalFormatting>
  <conditionalFormatting sqref="J65">
    <cfRule type="expression" dxfId="4" priority="5">
      <formula>MOD(ROW(),2)=0</formula>
    </cfRule>
  </conditionalFormatting>
  <conditionalFormatting sqref="G64:I65">
    <cfRule type="expression" dxfId="3" priority="4">
      <formula>MOD(ROW(),2)=0</formula>
    </cfRule>
  </conditionalFormatting>
  <conditionalFormatting sqref="J19 J24:J25">
    <cfRule type="expression" dxfId="2" priority="3">
      <formula>MOD(ROW(),2)=0</formula>
    </cfRule>
  </conditionalFormatting>
  <conditionalFormatting sqref="J20:J23">
    <cfRule type="expression" dxfId="1" priority="2">
      <formula>MOD(ROW(),2)=0</formula>
    </cfRule>
  </conditionalFormatting>
  <conditionalFormatting sqref="G19:I25">
    <cfRule type="expression" dxfId="0" priority="1">
      <formula>MOD(ROW(),2)=0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26D0386B-68B4-41E4-87B7-FE6B5A6CF74A}">
          <x14:formula1>
            <xm:f>'List Master'!$A$2:$A$33</xm:f>
          </x14:formula1>
          <xm:sqref>C4:C18</xm:sqref>
        </x14:dataValidation>
        <x14:dataValidation type="list" allowBlank="1" showInputMessage="1" showErrorMessage="1" xr:uid="{A5CC5E64-69B4-4D80-A2F2-4163E745A78C}">
          <x14:formula1>
            <xm:f>'List Master'!$B$2:$B$26</xm:f>
          </x14:formula1>
          <xm:sqref>C19:C28</xm:sqref>
        </x14:dataValidation>
        <x14:dataValidation type="list" allowBlank="1" showInputMessage="1" showErrorMessage="1" xr:uid="{94BA1EED-86B3-4339-A08D-A44C5450F061}">
          <x14:formula1>
            <xm:f>'List Master'!$C$2:$C$14</xm:f>
          </x14:formula1>
          <xm:sqref>C29:C38</xm:sqref>
        </x14:dataValidation>
        <x14:dataValidation type="list" allowBlank="1" showInputMessage="1" showErrorMessage="1" xr:uid="{F0D494E8-7886-4519-9223-6E201CA46245}">
          <x14:formula1>
            <xm:f>'List Master'!$D$2:$D$18</xm:f>
          </x14:formula1>
          <xm:sqref>C39:C48</xm:sqref>
        </x14:dataValidation>
        <x14:dataValidation type="list" allowBlank="1" showInputMessage="1" showErrorMessage="1" xr:uid="{EE4BF04E-DDC8-4AE8-8F11-B8526974CDC4}">
          <x14:formula1>
            <xm:f>'List Master'!$E$2:$E$33</xm:f>
          </x14:formula1>
          <xm:sqref>C49:C63</xm:sqref>
        </x14:dataValidation>
        <x14:dataValidation type="list" allowBlank="1" showInputMessage="1" showErrorMessage="1" xr:uid="{65E5CA6E-CD05-4195-BED0-9EDBD84AF0BB}">
          <x14:formula1>
            <xm:f>'List Master'!$F$2:$F$12</xm:f>
          </x14:formula1>
          <xm:sqref>C64:C68</xm:sqref>
        </x14:dataValidation>
        <x14:dataValidation type="list" allowBlank="1" showInputMessage="1" showErrorMessage="1" xr:uid="{DF41DDDF-09CC-4364-BE3A-36B69ABB923A}">
          <x14:formula1>
            <xm:f>'List Master'!$G$2:$G$14</xm:f>
          </x14:formula1>
          <xm:sqref>C69:C78</xm:sqref>
        </x14:dataValidation>
        <x14:dataValidation type="list" allowBlank="1" showInputMessage="1" showErrorMessage="1" xr:uid="{21E09D6D-5A51-40D3-AF35-4951190ECAE3}">
          <x14:formula1>
            <xm:f>'List Master'!$I$2:$I$3</xm:f>
          </x14:formula1>
          <xm:sqref>C79:C88</xm:sqref>
        </x14:dataValidation>
        <x14:dataValidation type="list" allowBlank="1" showInputMessage="1" showErrorMessage="1" xr:uid="{F1E33BBF-5F1E-42D2-858D-EC333EB0AF85}">
          <x14:formula1>
            <xm:f>'List Master'!$H$2:$H$24</xm:f>
          </x14:formula1>
          <xm:sqref>C89:C98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A7EE2-C037-4349-98C0-2852FE35A0A8}">
  <dimension ref="A1:I33"/>
  <sheetViews>
    <sheetView topLeftCell="C1" workbookViewId="0">
      <selection activeCell="C14" sqref="C14"/>
    </sheetView>
  </sheetViews>
  <sheetFormatPr defaultColWidth="35.42578125" defaultRowHeight="15" x14ac:dyDescent="0.25"/>
  <cols>
    <col min="1" max="16384" width="35.42578125" style="35"/>
  </cols>
  <sheetData>
    <row r="1" spans="1:9" x14ac:dyDescent="0.25">
      <c r="A1" s="35" t="s">
        <v>12</v>
      </c>
      <c r="B1" s="35" t="s">
        <v>13</v>
      </c>
      <c r="C1" s="35" t="s">
        <v>14</v>
      </c>
      <c r="D1" s="35" t="s">
        <v>15</v>
      </c>
      <c r="E1" s="35" t="s">
        <v>30</v>
      </c>
      <c r="F1" s="35" t="s">
        <v>17</v>
      </c>
      <c r="G1" s="35" t="s">
        <v>18</v>
      </c>
      <c r="H1" s="35" t="s">
        <v>20</v>
      </c>
      <c r="I1" s="35" t="s">
        <v>19</v>
      </c>
    </row>
    <row r="2" spans="1:9" x14ac:dyDescent="0.25">
      <c r="A2" s="35" t="s">
        <v>31</v>
      </c>
      <c r="B2" s="35" t="s">
        <v>32</v>
      </c>
      <c r="C2" s="35" t="s">
        <v>33</v>
      </c>
      <c r="D2" s="35" t="s">
        <v>34</v>
      </c>
      <c r="E2" s="35" t="s">
        <v>35</v>
      </c>
      <c r="F2" s="35" t="s">
        <v>36</v>
      </c>
      <c r="G2" s="35" t="s">
        <v>37</v>
      </c>
      <c r="H2" s="35" t="s">
        <v>38</v>
      </c>
      <c r="I2" s="35" t="s">
        <v>39</v>
      </c>
    </row>
    <row r="3" spans="1:9" x14ac:dyDescent="0.25">
      <c r="A3" s="35" t="s">
        <v>40</v>
      </c>
      <c r="B3" s="35" t="s">
        <v>41</v>
      </c>
      <c r="C3" s="36" t="s">
        <v>34</v>
      </c>
      <c r="D3" s="35" t="s">
        <v>42</v>
      </c>
      <c r="E3" s="35" t="s">
        <v>43</v>
      </c>
      <c r="F3" s="35" t="s">
        <v>44</v>
      </c>
      <c r="G3" s="35" t="s">
        <v>45</v>
      </c>
      <c r="H3" s="35" t="s">
        <v>46</v>
      </c>
      <c r="I3" s="35" t="s">
        <v>47</v>
      </c>
    </row>
    <row r="4" spans="1:9" x14ac:dyDescent="0.25">
      <c r="A4" s="35" t="s">
        <v>48</v>
      </c>
      <c r="B4" s="35" t="s">
        <v>49</v>
      </c>
      <c r="C4" s="35" t="s">
        <v>42</v>
      </c>
      <c r="D4" s="35" t="s">
        <v>50</v>
      </c>
      <c r="E4" s="35" t="s">
        <v>51</v>
      </c>
      <c r="F4" s="35" t="s">
        <v>52</v>
      </c>
      <c r="G4" s="35" t="s">
        <v>53</v>
      </c>
      <c r="H4" s="35" t="s">
        <v>54</v>
      </c>
    </row>
    <row r="5" spans="1:9" x14ac:dyDescent="0.25">
      <c r="A5" s="35" t="s">
        <v>55</v>
      </c>
      <c r="B5" s="35" t="s">
        <v>56</v>
      </c>
      <c r="C5" s="35" t="s">
        <v>50</v>
      </c>
      <c r="D5" s="35" t="s">
        <v>57</v>
      </c>
      <c r="E5" s="35" t="s">
        <v>58</v>
      </c>
      <c r="F5" s="35" t="s">
        <v>59</v>
      </c>
      <c r="G5" s="35" t="s">
        <v>60</v>
      </c>
      <c r="H5" s="35" t="s">
        <v>61</v>
      </c>
    </row>
    <row r="6" spans="1:9" x14ac:dyDescent="0.25">
      <c r="A6" s="35" t="s">
        <v>62</v>
      </c>
      <c r="B6" s="35" t="s">
        <v>63</v>
      </c>
      <c r="C6" s="35" t="s">
        <v>57</v>
      </c>
      <c r="D6" s="35" t="s">
        <v>64</v>
      </c>
      <c r="E6" s="35" t="s">
        <v>65</v>
      </c>
      <c r="F6" s="35" t="s">
        <v>66</v>
      </c>
      <c r="G6" s="35" t="s">
        <v>67</v>
      </c>
      <c r="H6" s="35" t="s">
        <v>68</v>
      </c>
    </row>
    <row r="7" spans="1:9" x14ac:dyDescent="0.25">
      <c r="A7" s="35" t="s">
        <v>69</v>
      </c>
      <c r="B7" s="35" t="s">
        <v>70</v>
      </c>
      <c r="C7" s="35" t="s">
        <v>64</v>
      </c>
      <c r="D7" s="35" t="s">
        <v>71</v>
      </c>
      <c r="E7" s="35" t="s">
        <v>72</v>
      </c>
      <c r="F7" s="35" t="s">
        <v>73</v>
      </c>
      <c r="G7" s="35" t="s">
        <v>74</v>
      </c>
      <c r="H7" s="35" t="s">
        <v>75</v>
      </c>
    </row>
    <row r="8" spans="1:9" x14ac:dyDescent="0.25">
      <c r="A8" s="35" t="s">
        <v>76</v>
      </c>
      <c r="B8" s="35" t="s">
        <v>77</v>
      </c>
      <c r="C8" s="36" t="s">
        <v>78</v>
      </c>
      <c r="D8" s="35" t="s">
        <v>79</v>
      </c>
      <c r="E8" s="35" t="s">
        <v>42</v>
      </c>
      <c r="F8" s="35" t="s">
        <v>80</v>
      </c>
      <c r="G8" s="35" t="s">
        <v>81</v>
      </c>
      <c r="H8" s="35" t="s">
        <v>82</v>
      </c>
    </row>
    <row r="9" spans="1:9" x14ac:dyDescent="0.25">
      <c r="A9" s="35" t="s">
        <v>83</v>
      </c>
      <c r="B9" s="35" t="s">
        <v>84</v>
      </c>
      <c r="C9" s="36" t="s">
        <v>85</v>
      </c>
      <c r="D9" s="35" t="s">
        <v>86</v>
      </c>
      <c r="E9" s="35" t="s">
        <v>50</v>
      </c>
      <c r="F9" s="35" t="s">
        <v>87</v>
      </c>
      <c r="G9" s="35" t="s">
        <v>88</v>
      </c>
      <c r="H9" s="35" t="s">
        <v>89</v>
      </c>
    </row>
    <row r="10" spans="1:9" x14ac:dyDescent="0.25">
      <c r="A10" s="35" t="s">
        <v>90</v>
      </c>
      <c r="B10" s="35" t="s">
        <v>91</v>
      </c>
      <c r="C10" s="36" t="s">
        <v>79</v>
      </c>
      <c r="D10" s="35" t="s">
        <v>92</v>
      </c>
      <c r="E10" s="35" t="s">
        <v>57</v>
      </c>
      <c r="F10" s="35" t="s">
        <v>93</v>
      </c>
      <c r="G10" s="35" t="s">
        <v>79</v>
      </c>
      <c r="H10" s="35" t="s">
        <v>94</v>
      </c>
    </row>
    <row r="11" spans="1:9" x14ac:dyDescent="0.25">
      <c r="A11" s="35" t="s">
        <v>95</v>
      </c>
      <c r="B11" s="35" t="s">
        <v>96</v>
      </c>
      <c r="C11" s="36" t="s">
        <v>86</v>
      </c>
      <c r="D11" s="35" t="s">
        <v>97</v>
      </c>
      <c r="E11" s="35" t="s">
        <v>64</v>
      </c>
      <c r="F11" s="35" t="s">
        <v>98</v>
      </c>
      <c r="G11" s="35" t="s">
        <v>86</v>
      </c>
      <c r="H11" s="35" t="s">
        <v>99</v>
      </c>
    </row>
    <row r="12" spans="1:9" x14ac:dyDescent="0.25">
      <c r="A12" s="35" t="s">
        <v>100</v>
      </c>
      <c r="B12" s="35" t="s">
        <v>79</v>
      </c>
      <c r="C12" s="36" t="s">
        <v>92</v>
      </c>
      <c r="D12" s="35" t="s">
        <v>101</v>
      </c>
      <c r="E12" s="35" t="s">
        <v>102</v>
      </c>
      <c r="F12" s="35" t="s">
        <v>103</v>
      </c>
      <c r="G12" s="35" t="s">
        <v>92</v>
      </c>
      <c r="H12" s="36" t="s">
        <v>79</v>
      </c>
    </row>
    <row r="13" spans="1:9" x14ac:dyDescent="0.25">
      <c r="A13" s="35" t="s">
        <v>104</v>
      </c>
      <c r="B13" s="35" t="s">
        <v>86</v>
      </c>
      <c r="C13" s="36" t="s">
        <v>97</v>
      </c>
      <c r="D13" s="35" t="s">
        <v>105</v>
      </c>
      <c r="E13" s="35" t="s">
        <v>106</v>
      </c>
      <c r="G13" s="35" t="s">
        <v>97</v>
      </c>
      <c r="H13" s="36" t="s">
        <v>86</v>
      </c>
    </row>
    <row r="14" spans="1:9" x14ac:dyDescent="0.25">
      <c r="A14" s="35" t="s">
        <v>107</v>
      </c>
      <c r="B14" s="35" t="s">
        <v>92</v>
      </c>
      <c r="C14" s="36" t="s">
        <v>108</v>
      </c>
      <c r="D14" s="35" t="s">
        <v>109</v>
      </c>
      <c r="E14" s="35" t="s">
        <v>110</v>
      </c>
      <c r="G14" s="35" t="s">
        <v>111</v>
      </c>
      <c r="H14" s="36" t="s">
        <v>92</v>
      </c>
    </row>
    <row r="15" spans="1:9" x14ac:dyDescent="0.25">
      <c r="A15" s="35" t="s">
        <v>112</v>
      </c>
      <c r="B15" s="35" t="s">
        <v>97</v>
      </c>
      <c r="D15" s="35" t="s">
        <v>113</v>
      </c>
      <c r="E15" s="35" t="s">
        <v>114</v>
      </c>
      <c r="H15" s="36" t="s">
        <v>97</v>
      </c>
    </row>
    <row r="16" spans="1:9" x14ac:dyDescent="0.25">
      <c r="A16" s="35" t="s">
        <v>115</v>
      </c>
      <c r="B16" s="35" t="s">
        <v>116</v>
      </c>
      <c r="D16" s="35" t="s">
        <v>117</v>
      </c>
      <c r="E16" s="35" t="s">
        <v>118</v>
      </c>
      <c r="H16" s="35" t="s">
        <v>119</v>
      </c>
    </row>
    <row r="17" spans="1:8" x14ac:dyDescent="0.25">
      <c r="A17" s="35" t="s">
        <v>120</v>
      </c>
      <c r="B17" s="35" t="s">
        <v>121</v>
      </c>
      <c r="D17" s="35" t="s">
        <v>122</v>
      </c>
      <c r="E17" s="35" t="s">
        <v>79</v>
      </c>
      <c r="H17" s="35" t="s">
        <v>123</v>
      </c>
    </row>
    <row r="18" spans="1:8" x14ac:dyDescent="0.25">
      <c r="A18" s="35" t="s">
        <v>124</v>
      </c>
      <c r="B18" s="35" t="s">
        <v>125</v>
      </c>
      <c r="D18" s="35" t="s">
        <v>126</v>
      </c>
      <c r="E18" s="35" t="s">
        <v>86</v>
      </c>
      <c r="H18" s="35" t="s">
        <v>127</v>
      </c>
    </row>
    <row r="19" spans="1:8" x14ac:dyDescent="0.25">
      <c r="A19" s="35" t="s">
        <v>79</v>
      </c>
      <c r="B19" s="35" t="s">
        <v>128</v>
      </c>
      <c r="E19" s="35" t="s">
        <v>92</v>
      </c>
      <c r="H19" s="35" t="s">
        <v>129</v>
      </c>
    </row>
    <row r="20" spans="1:8" x14ac:dyDescent="0.25">
      <c r="A20" s="35" t="s">
        <v>86</v>
      </c>
      <c r="B20" s="35" t="s">
        <v>130</v>
      </c>
      <c r="E20" s="35" t="s">
        <v>97</v>
      </c>
      <c r="H20" s="35" t="s">
        <v>131</v>
      </c>
    </row>
    <row r="21" spans="1:8" x14ac:dyDescent="0.25">
      <c r="A21" s="35" t="s">
        <v>92</v>
      </c>
      <c r="B21" s="35" t="s">
        <v>132</v>
      </c>
      <c r="E21" s="35" t="s">
        <v>97</v>
      </c>
      <c r="H21" s="35" t="s">
        <v>133</v>
      </c>
    </row>
    <row r="22" spans="1:8" x14ac:dyDescent="0.25">
      <c r="A22" s="35" t="s">
        <v>97</v>
      </c>
      <c r="B22" s="35" t="s">
        <v>134</v>
      </c>
      <c r="E22" s="35" t="s">
        <v>135</v>
      </c>
      <c r="H22" s="35" t="s">
        <v>136</v>
      </c>
    </row>
    <row r="23" spans="1:8" x14ac:dyDescent="0.25">
      <c r="A23" s="35" t="s">
        <v>137</v>
      </c>
      <c r="B23" s="35" t="s">
        <v>138</v>
      </c>
      <c r="E23" s="35" t="s">
        <v>139</v>
      </c>
      <c r="H23" s="35" t="s">
        <v>140</v>
      </c>
    </row>
    <row r="24" spans="1:8" x14ac:dyDescent="0.25">
      <c r="A24" s="35" t="s">
        <v>141</v>
      </c>
      <c r="B24" s="35" t="s">
        <v>142</v>
      </c>
      <c r="E24" s="35" t="s">
        <v>143</v>
      </c>
      <c r="H24" s="35" t="s">
        <v>144</v>
      </c>
    </row>
    <row r="25" spans="1:8" x14ac:dyDescent="0.25">
      <c r="A25" s="35" t="s">
        <v>145</v>
      </c>
      <c r="B25" s="35" t="s">
        <v>146</v>
      </c>
      <c r="E25" s="35" t="s">
        <v>147</v>
      </c>
    </row>
    <row r="26" spans="1:8" x14ac:dyDescent="0.25">
      <c r="A26" s="35" t="s">
        <v>148</v>
      </c>
      <c r="B26" s="35" t="s">
        <v>149</v>
      </c>
      <c r="E26" s="35" t="s">
        <v>150</v>
      </c>
    </row>
    <row r="27" spans="1:8" x14ac:dyDescent="0.25">
      <c r="A27" s="35" t="s">
        <v>151</v>
      </c>
      <c r="E27" s="35" t="s">
        <v>152</v>
      </c>
    </row>
    <row r="28" spans="1:8" x14ac:dyDescent="0.25">
      <c r="A28" s="35" t="s">
        <v>153</v>
      </c>
      <c r="E28" s="35" t="s">
        <v>154</v>
      </c>
    </row>
    <row r="29" spans="1:8" x14ac:dyDescent="0.25">
      <c r="A29" s="35" t="s">
        <v>155</v>
      </c>
      <c r="E29" s="35" t="s">
        <v>156</v>
      </c>
    </row>
    <row r="30" spans="1:8" x14ac:dyDescent="0.25">
      <c r="A30" s="35" t="s">
        <v>157</v>
      </c>
      <c r="E30" s="35" t="s">
        <v>158</v>
      </c>
    </row>
    <row r="31" spans="1:8" x14ac:dyDescent="0.25">
      <c r="A31" s="35" t="s">
        <v>159</v>
      </c>
      <c r="E31" s="35" t="s">
        <v>160</v>
      </c>
    </row>
    <row r="32" spans="1:8" x14ac:dyDescent="0.25">
      <c r="A32" s="35" t="s">
        <v>161</v>
      </c>
      <c r="E32" s="35" t="s">
        <v>162</v>
      </c>
    </row>
    <row r="33" spans="1:5" x14ac:dyDescent="0.25">
      <c r="A33" s="35" t="s">
        <v>163</v>
      </c>
      <c r="E33" s="35"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Load Profile</vt:lpstr>
      <vt:lpstr>List Master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2020-10-20T22:55:10Z</dcterms:created>
  <dcterms:modified xsi:type="dcterms:W3CDTF">2020-11-30T03:22:30Z</dcterms:modified>
</cp:coreProperties>
</file>